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50"/>
  </bookViews>
  <sheets>
    <sheet name="5 STORY" sheetId="2" r:id="rId1"/>
  </sheets>
  <calcPr calcId="152511"/>
</workbook>
</file>

<file path=xl/calcChain.xml><?xml version="1.0" encoding="utf-8"?>
<calcChain xmlns="http://schemas.openxmlformats.org/spreadsheetml/2006/main">
  <c r="H18" i="2" l="1"/>
  <c r="U47" i="2"/>
  <c r="Q47" i="2"/>
  <c r="G38" i="2"/>
  <c r="U52" i="2" l="1"/>
  <c r="AT37" i="2" s="1"/>
  <c r="Q52" i="2"/>
  <c r="AR44" i="2" s="1"/>
  <c r="M52" i="2"/>
  <c r="AR50" i="2" s="1"/>
  <c r="I52" i="2"/>
  <c r="AR56" i="2" s="1"/>
  <c r="E52" i="2"/>
  <c r="AR62" i="2" s="1"/>
  <c r="S38" i="2"/>
  <c r="AC37" i="2"/>
  <c r="Z44" i="2"/>
  <c r="M47" i="2"/>
  <c r="Z50" i="2" s="1"/>
  <c r="I47" i="2"/>
  <c r="Z56" i="2" s="1"/>
  <c r="E47" i="2"/>
  <c r="Z62" i="2" s="1"/>
  <c r="Q38" i="2" l="1"/>
  <c r="O26" i="2"/>
</calcChain>
</file>

<file path=xl/sharedStrings.xml><?xml version="1.0" encoding="utf-8"?>
<sst xmlns="http://schemas.openxmlformats.org/spreadsheetml/2006/main" count="52" uniqueCount="41">
  <si>
    <t>نیروی رانش دینامیکی</t>
  </si>
  <si>
    <t>𝜸</t>
  </si>
  <si>
    <t>وزن مخصوص خاک</t>
  </si>
  <si>
    <t>H</t>
  </si>
  <si>
    <t>ارتفاع دیوار</t>
  </si>
  <si>
    <t>دامنه شتاب زلزله</t>
  </si>
  <si>
    <t>g</t>
  </si>
  <si>
    <t>شتاب ثقل زمین</t>
  </si>
  <si>
    <t>Fp,Fm</t>
  </si>
  <si>
    <t>مطابق جدول سمت چپ</t>
  </si>
  <si>
    <t>L</t>
  </si>
  <si>
    <t>طول دیوار متصل به خاک</t>
  </si>
  <si>
    <t>ϒ(kg/m3)</t>
  </si>
  <si>
    <t>H(m)</t>
  </si>
  <si>
    <t>base</t>
  </si>
  <si>
    <t>ν</t>
  </si>
  <si>
    <t>Khمعال شتاب مبنای طرح(A)</t>
  </si>
  <si>
    <t>توضیح:ایتبس قادر به اعمال بار ذوزنقه نیست در نتیجه کل بار SOIL به صورت مستطیلی در جهت اطمینان بیشتر وارد میشود</t>
  </si>
  <si>
    <t>m</t>
  </si>
  <si>
    <t>ST(n+1)</t>
  </si>
  <si>
    <t>ST(n)</t>
  </si>
  <si>
    <t>Retaining wall</t>
  </si>
  <si>
    <t>ب)فشار جانبی خاک ناشی از وزن خاک</t>
  </si>
  <si>
    <t>A=</t>
  </si>
  <si>
    <t>الف)فشار جانبی ناشی از زلزله</t>
  </si>
  <si>
    <t>پارامترهای FpوFmازنمودار دستی استخراج شود</t>
  </si>
  <si>
    <t>لنگر واژگونی حول پایه ی دیوار حایل برای دیوارهای طره</t>
  </si>
  <si>
    <t>فشار نیروهای جانبی ناشی از زلزله به دیوار های موازی با محور X
(نکته نیروها در جهت لوکال Y به دیوارهای راستای X اعمال شود)</t>
  </si>
  <si>
    <t>فشار نیروهای جانبی ناشی از زلزله به دیوار های موازی با محور Y
(نکته نیروها در جهت لوکال X به دیوارهای راستای Y اعمال شود)</t>
  </si>
  <si>
    <t>ST-4</t>
  </si>
  <si>
    <t>ST-3</t>
  </si>
  <si>
    <t>ST-2</t>
  </si>
  <si>
    <t>STG</t>
  </si>
  <si>
    <t>ST-1</t>
  </si>
  <si>
    <t>Kh=A:</t>
  </si>
  <si>
    <t>A=0/35 or 0/3 or 0/25 or 0/2</t>
  </si>
  <si>
    <t>در این اکسل Fmاستفاده نمی شود</t>
  </si>
  <si>
    <t>Fp</t>
  </si>
  <si>
    <t>safe-fac</t>
  </si>
  <si>
    <t>نکته با توجه به اینکه جدول 6-4-1 مبحث ششم ویرایش 92 در ویرایش 98 حذف شده و به مبحث هفتم ارجاع داده شده،همچنین در مبحث هفتم هم حداق فشاز خاک و انوع خاک ها و توضیحات وجود ندارد به فرمول روبرو یک ضریب اطمینان به انتخاب کاربر اضافه گردیده</t>
  </si>
  <si>
    <t>V=0.3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</si>
</sst>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6"/>
      <color theme="1"/>
      <name val="Calibri"/>
      <family val="2"/>
    </font>
    <font>
      <b/>
      <sz val="2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B Titr"/>
      <charset val="178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</font>
    <font>
      <b/>
      <sz val="3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rgb="FFFF0000"/>
      <name val="B Nazanin"/>
      <charset val="178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 style="thick">
        <color auto="1"/>
      </right>
      <top/>
      <bottom style="medium">
        <color auto="1"/>
      </bottom>
      <diagonal style="medium">
        <color auto="1"/>
      </diagonal>
    </border>
    <border diagonalDown="1">
      <left/>
      <right/>
      <top/>
      <bottom/>
      <diagonal style="medium">
        <color auto="1"/>
      </diagonal>
    </border>
    <border diagonalDown="1">
      <left/>
      <right style="thick">
        <color auto="1"/>
      </right>
      <top/>
      <bottom/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thick">
        <color auto="1"/>
      </right>
      <top style="medium">
        <color auto="1"/>
      </top>
      <bottom/>
      <diagonal style="medium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2" fontId="1" fillId="0" borderId="0" xfId="0" applyNumberFormat="1" applyFont="1" applyAlignment="1" applyProtection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1" fontId="16" fillId="6" borderId="1" xfId="0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4" fillId="9" borderId="1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3" fillId="8" borderId="15" xfId="0" applyFont="1" applyFill="1" applyBorder="1" applyAlignment="1" applyProtection="1">
      <alignment horizontal="center" vertical="center" textRotation="90"/>
    </xf>
    <xf numFmtId="0" fontId="13" fillId="8" borderId="16" xfId="0" applyFont="1" applyFill="1" applyBorder="1" applyAlignment="1" applyProtection="1">
      <alignment horizontal="center" vertical="center" textRotation="90"/>
    </xf>
    <xf numFmtId="0" fontId="13" fillId="8" borderId="17" xfId="0" applyFont="1" applyFill="1" applyBorder="1" applyAlignment="1" applyProtection="1">
      <alignment horizontal="center" vertical="center" textRotation="90"/>
    </xf>
    <xf numFmtId="0" fontId="1" fillId="10" borderId="1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2" fontId="8" fillId="6" borderId="1" xfId="0" applyNumberFormat="1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1" fontId="15" fillId="6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 readingOrder="2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9" fillId="8" borderId="0" xfId="0" applyFont="1" applyFill="1" applyAlignment="1" applyProtection="1">
      <alignment horizontal="center" vertical="center" textRotation="90"/>
    </xf>
    <xf numFmtId="0" fontId="9" fillId="8" borderId="11" xfId="0" applyFont="1" applyFill="1" applyBorder="1" applyAlignment="1" applyProtection="1">
      <alignment horizontal="center" vertical="center" textRotation="90"/>
    </xf>
    <xf numFmtId="0" fontId="7" fillId="5" borderId="12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11" fillId="6" borderId="35" xfId="0" applyFont="1" applyFill="1" applyBorder="1" applyAlignment="1" applyProtection="1">
      <alignment horizontal="center" vertical="center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37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</xf>
    <xf numFmtId="0" fontId="10" fillId="9" borderId="28" xfId="0" applyFont="1" applyFill="1" applyBorder="1" applyAlignment="1" applyProtection="1">
      <alignment horizontal="center" vertical="center"/>
    </xf>
    <xf numFmtId="0" fontId="10" fillId="9" borderId="29" xfId="0" applyFont="1" applyFill="1" applyBorder="1" applyAlignment="1" applyProtection="1">
      <alignment horizontal="center" vertical="center"/>
    </xf>
    <xf numFmtId="0" fontId="10" fillId="9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619956585898887"/>
          <c:y val="0.18480847157984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V=0.3</c:v>
          </c:tx>
          <c:spPr>
            <a:ln w="25400" cap="rnd">
              <a:solidFill>
                <a:srgbClr val="FFFF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'5 STORY'!$BJ$4:$BJ$148</c:f>
              <c:numCache>
                <c:formatCode>0.00</c:formatCode>
                <c:ptCount val="145"/>
                <c:pt idx="0">
                  <c:v>2.0991253644314901E-2</c:v>
                </c:pt>
                <c:pt idx="1">
                  <c:v>0.105017646156207</c:v>
                </c:pt>
                <c:pt idx="2">
                  <c:v>0.167960718121835</c:v>
                </c:pt>
                <c:pt idx="3">
                  <c:v>0.23084241215283099</c:v>
                </c:pt>
                <c:pt idx="4">
                  <c:v>0.293754795151143</c:v>
                </c:pt>
                <c:pt idx="5">
                  <c:v>0.35666717814945498</c:v>
                </c:pt>
                <c:pt idx="6">
                  <c:v>0.39852692956882002</c:v>
                </c:pt>
                <c:pt idx="7">
                  <c:v>0.46140862359981599</c:v>
                </c:pt>
                <c:pt idx="8">
                  <c:v>0.50329906398649704</c:v>
                </c:pt>
                <c:pt idx="9">
                  <c:v>0.54522019334049399</c:v>
                </c:pt>
                <c:pt idx="10">
                  <c:v>0.58714132269449104</c:v>
                </c:pt>
                <c:pt idx="11">
                  <c:v>0.62906245204848898</c:v>
                </c:pt>
                <c:pt idx="12">
                  <c:v>0.64993094982353805</c:v>
                </c:pt>
                <c:pt idx="13">
                  <c:v>0.69182139021021904</c:v>
                </c:pt>
                <c:pt idx="14">
                  <c:v>0.712689887985269</c:v>
                </c:pt>
                <c:pt idx="15">
                  <c:v>0.754641706306583</c:v>
                </c:pt>
                <c:pt idx="16">
                  <c:v>0.79656283566057995</c:v>
                </c:pt>
                <c:pt idx="17">
                  <c:v>0.81746202240294596</c:v>
                </c:pt>
                <c:pt idx="18">
                  <c:v>0.83836120914531198</c:v>
                </c:pt>
                <c:pt idx="19">
                  <c:v>0.88028233849931004</c:v>
                </c:pt>
                <c:pt idx="20">
                  <c:v>0.92226484578793899</c:v>
                </c:pt>
                <c:pt idx="21">
                  <c:v>0.94316403253030501</c:v>
                </c:pt>
                <c:pt idx="22">
                  <c:v>0.96409390823998797</c:v>
                </c:pt>
                <c:pt idx="23">
                  <c:v>0.98502378394967005</c:v>
                </c:pt>
                <c:pt idx="24">
                  <c:v>1.0269756022709799</c:v>
                </c:pt>
                <c:pt idx="25">
                  <c:v>1.04787478901335</c:v>
                </c:pt>
                <c:pt idx="26">
                  <c:v>1.06877397575572</c:v>
                </c:pt>
                <c:pt idx="27">
                  <c:v>1.1107257940770301</c:v>
                </c:pt>
                <c:pt idx="28">
                  <c:v>1.1316249808194001</c:v>
                </c:pt>
                <c:pt idx="29">
                  <c:v>1.17357679914071</c:v>
                </c:pt>
                <c:pt idx="30">
                  <c:v>1.19447598588307</c:v>
                </c:pt>
                <c:pt idx="31">
                  <c:v>1.21537517262544</c:v>
                </c:pt>
                <c:pt idx="32">
                  <c:v>1.2572963019794401</c:v>
                </c:pt>
                <c:pt idx="33">
                  <c:v>1.2782261776891199</c:v>
                </c:pt>
                <c:pt idx="34">
                  <c:v>1.2991560533988</c:v>
                </c:pt>
                <c:pt idx="35">
                  <c:v>1.3410771827528001</c:v>
                </c:pt>
                <c:pt idx="36">
                  <c:v>1.3619763694951701</c:v>
                </c:pt>
                <c:pt idx="37">
                  <c:v>1.3828755562375299</c:v>
                </c:pt>
                <c:pt idx="38">
                  <c:v>1.4247966855915299</c:v>
                </c:pt>
                <c:pt idx="39">
                  <c:v>1.4456958723339</c:v>
                </c:pt>
                <c:pt idx="40">
                  <c:v>1.48761700168789</c:v>
                </c:pt>
                <c:pt idx="41">
                  <c:v>1.50851618843026</c:v>
                </c:pt>
                <c:pt idx="42">
                  <c:v>1.57139788246126</c:v>
                </c:pt>
                <c:pt idx="43">
                  <c:v>1.61328832284794</c:v>
                </c:pt>
                <c:pt idx="44">
                  <c:v>1.67617001687893</c:v>
                </c:pt>
                <c:pt idx="45">
                  <c:v>1.7390517109099299</c:v>
                </c:pt>
                <c:pt idx="46">
                  <c:v>1.78085008439466</c:v>
                </c:pt>
                <c:pt idx="47">
                  <c:v>1.8647844100046</c:v>
                </c:pt>
                <c:pt idx="48">
                  <c:v>1.94853460181065</c:v>
                </c:pt>
                <c:pt idx="49">
                  <c:v>2.0324996163879101</c:v>
                </c:pt>
                <c:pt idx="50">
                  <c:v>2.1163111861285899</c:v>
                </c:pt>
                <c:pt idx="51">
                  <c:v>2.1581095596133202</c:v>
                </c:pt>
                <c:pt idx="52">
                  <c:v>2.2209912536443199</c:v>
                </c:pt>
                <c:pt idx="53">
                  <c:v>2.3047414454503601</c:v>
                </c:pt>
                <c:pt idx="54">
                  <c:v>2.3465398189350899</c:v>
                </c:pt>
                <c:pt idx="55">
                  <c:v>2.4514347092220299</c:v>
                </c:pt>
                <c:pt idx="56">
                  <c:v>2.49338652754335</c:v>
                </c:pt>
                <c:pt idx="57">
                  <c:v>2.5352462789627102</c:v>
                </c:pt>
                <c:pt idx="58">
                  <c:v>2.5561454657050802</c:v>
                </c:pt>
                <c:pt idx="59">
                  <c:v>2.5980972840263901</c:v>
                </c:pt>
                <c:pt idx="60">
                  <c:v>2.6190271597360799</c:v>
                </c:pt>
                <c:pt idx="61">
                  <c:v>2.6399263464784402</c:v>
                </c:pt>
                <c:pt idx="62">
                  <c:v>2.68184747583244</c:v>
                </c:pt>
                <c:pt idx="63">
                  <c:v>2.7237686051864398</c:v>
                </c:pt>
                <c:pt idx="64">
                  <c:v>2.7446677919288001</c:v>
                </c:pt>
                <c:pt idx="65">
                  <c:v>2.7866196102501202</c:v>
                </c:pt>
                <c:pt idx="66">
                  <c:v>2.8285714285714301</c:v>
                </c:pt>
                <c:pt idx="67">
                  <c:v>2.8494706153137899</c:v>
                </c:pt>
                <c:pt idx="68">
                  <c:v>2.89142243363511</c:v>
                </c:pt>
                <c:pt idx="69">
                  <c:v>2.9123216203774702</c:v>
                </c:pt>
                <c:pt idx="70">
                  <c:v>2.9542734386987899</c:v>
                </c:pt>
                <c:pt idx="71">
                  <c:v>2.9961945680527902</c:v>
                </c:pt>
                <c:pt idx="72">
                  <c:v>3.0171244437624698</c:v>
                </c:pt>
                <c:pt idx="73">
                  <c:v>3.0380543194721499</c:v>
                </c:pt>
                <c:pt idx="74">
                  <c:v>3.0590148841491498</c:v>
                </c:pt>
                <c:pt idx="75">
                  <c:v>3.0799447598588299</c:v>
                </c:pt>
                <c:pt idx="76">
                  <c:v>3.1219272671474601</c:v>
                </c:pt>
                <c:pt idx="77">
                  <c:v>3.1639097744360898</c:v>
                </c:pt>
                <c:pt idx="78">
                  <c:v>3.1848396501457699</c:v>
                </c:pt>
                <c:pt idx="79">
                  <c:v>3.2268528464017199</c:v>
                </c:pt>
                <c:pt idx="80">
                  <c:v>3.2688353536903501</c:v>
                </c:pt>
                <c:pt idx="81">
                  <c:v>3.3108485499462899</c:v>
                </c:pt>
                <c:pt idx="82">
                  <c:v>3.3528617462022399</c:v>
                </c:pt>
                <c:pt idx="83">
                  <c:v>3.4159275740371302</c:v>
                </c:pt>
                <c:pt idx="84">
                  <c:v>3.4789934018720299</c:v>
                </c:pt>
                <c:pt idx="85">
                  <c:v>3.5420592297069202</c:v>
                </c:pt>
                <c:pt idx="86">
                  <c:v>3.60515574650913</c:v>
                </c:pt>
                <c:pt idx="87">
                  <c:v>3.6682215743440199</c:v>
                </c:pt>
                <c:pt idx="88">
                  <c:v>3.73131809114623</c:v>
                </c:pt>
                <c:pt idx="89">
                  <c:v>3.7943839189811301</c:v>
                </c:pt>
                <c:pt idx="90">
                  <c:v>3.8785023783949701</c:v>
                </c:pt>
                <c:pt idx="91">
                  <c:v>3.9415988951971799</c:v>
                </c:pt>
                <c:pt idx="92">
                  <c:v>4.0046954119993901</c:v>
                </c:pt>
                <c:pt idx="93">
                  <c:v>4.0677919288015998</c:v>
                </c:pt>
                <c:pt idx="94">
                  <c:v>4.1308884456038104</c:v>
                </c:pt>
                <c:pt idx="95">
                  <c:v>4.1729630197943797</c:v>
                </c:pt>
                <c:pt idx="96">
                  <c:v>4.2360902255639097</c:v>
                </c:pt>
                <c:pt idx="97">
                  <c:v>4.2992174313334397</c:v>
                </c:pt>
                <c:pt idx="98">
                  <c:v>4.3623446371029599</c:v>
                </c:pt>
                <c:pt idx="99">
                  <c:v>4.42547184287249</c:v>
                </c:pt>
                <c:pt idx="100">
                  <c:v>4.4885990486420102</c:v>
                </c:pt>
                <c:pt idx="101">
                  <c:v>4.5517262544115402</c:v>
                </c:pt>
                <c:pt idx="102">
                  <c:v>4.6148534601810596</c:v>
                </c:pt>
                <c:pt idx="103">
                  <c:v>4.6779806659505896</c:v>
                </c:pt>
                <c:pt idx="104">
                  <c:v>4.7411078717201196</c:v>
                </c:pt>
                <c:pt idx="105">
                  <c:v>4.8042350774896398</c:v>
                </c:pt>
                <c:pt idx="106">
                  <c:v>4.8673622832591699</c:v>
                </c:pt>
                <c:pt idx="107">
                  <c:v>4.9725947521865903</c:v>
                </c:pt>
                <c:pt idx="108">
                  <c:v>5.0357526469234299</c:v>
                </c:pt>
                <c:pt idx="109">
                  <c:v>5.0989105416602696</c:v>
                </c:pt>
                <c:pt idx="110">
                  <c:v>5.20414301058769</c:v>
                </c:pt>
                <c:pt idx="111">
                  <c:v>5.3093754795151096</c:v>
                </c:pt>
                <c:pt idx="112">
                  <c:v>5.3935860058309002</c:v>
                </c:pt>
                <c:pt idx="113">
                  <c:v>5.49884916372564</c:v>
                </c:pt>
                <c:pt idx="114">
                  <c:v>5.5830596900414298</c:v>
                </c:pt>
                <c:pt idx="115">
                  <c:v>5.7093754795151099</c:v>
                </c:pt>
                <c:pt idx="116">
                  <c:v>5.8356605800214796</c:v>
                </c:pt>
                <c:pt idx="117">
                  <c:v>5.9830290010741098</c:v>
                </c:pt>
                <c:pt idx="118">
                  <c:v>6.1093141015804804</c:v>
                </c:pt>
                <c:pt idx="119">
                  <c:v>6.2356298910541703</c:v>
                </c:pt>
                <c:pt idx="120">
                  <c:v>6.4040509436857498</c:v>
                </c:pt>
                <c:pt idx="121">
                  <c:v>6.5724719963173204</c:v>
                </c:pt>
                <c:pt idx="122">
                  <c:v>6.7619456805278499</c:v>
                </c:pt>
                <c:pt idx="123">
                  <c:v>6.9303667331594303</c:v>
                </c:pt>
                <c:pt idx="124">
                  <c:v>7.1198404173699599</c:v>
                </c:pt>
                <c:pt idx="125">
                  <c:v>7.3092834126131701</c:v>
                </c:pt>
                <c:pt idx="126">
                  <c:v>7.4777044652447398</c:v>
                </c:pt>
                <c:pt idx="127">
                  <c:v>7.6461255178763201</c:v>
                </c:pt>
                <c:pt idx="128">
                  <c:v>7.8145465705078996</c:v>
                </c:pt>
                <c:pt idx="129">
                  <c:v>8.00402025471843</c:v>
                </c:pt>
                <c:pt idx="130">
                  <c:v>8.1934939389289596</c:v>
                </c:pt>
                <c:pt idx="131">
                  <c:v>8.3619149915605302</c:v>
                </c:pt>
                <c:pt idx="132">
                  <c:v>8.5092834126131596</c:v>
                </c:pt>
                <c:pt idx="133">
                  <c:v>8.6355992020868495</c:v>
                </c:pt>
                <c:pt idx="134">
                  <c:v>8.76188430259322</c:v>
                </c:pt>
                <c:pt idx="135">
                  <c:v>8.9092527236458494</c:v>
                </c:pt>
                <c:pt idx="136">
                  <c:v>9.0145158815405892</c:v>
                </c:pt>
                <c:pt idx="137">
                  <c:v>9.1197790394353202</c:v>
                </c:pt>
                <c:pt idx="138">
                  <c:v>9.2460948289090101</c:v>
                </c:pt>
                <c:pt idx="139">
                  <c:v>9.3934632499616395</c:v>
                </c:pt>
                <c:pt idx="140">
                  <c:v>9.51974835046801</c:v>
                </c:pt>
                <c:pt idx="141">
                  <c:v>9.6671167715206394</c:v>
                </c:pt>
                <c:pt idx="142">
                  <c:v>9.7934325609943205</c:v>
                </c:pt>
                <c:pt idx="143">
                  <c:v>9.8986957188890603</c:v>
                </c:pt>
                <c:pt idx="144">
                  <c:v>9.98290624520485</c:v>
                </c:pt>
              </c:numCache>
            </c:numRef>
          </c:xVal>
          <c:yVal>
            <c:numRef>
              <c:f>'5 STORY'!$BK$4:$BK$148</c:f>
              <c:numCache>
                <c:formatCode>0.00</c:formatCode>
                <c:ptCount val="145"/>
                <c:pt idx="0">
                  <c:v>3.4985422740524798E-3</c:v>
                </c:pt>
                <c:pt idx="1">
                  <c:v>1.39941690962099E-2</c:v>
                </c:pt>
                <c:pt idx="2">
                  <c:v>2.6239067055393601E-2</c:v>
                </c:pt>
                <c:pt idx="3">
                  <c:v>4.1982507288629699E-2</c:v>
                </c:pt>
                <c:pt idx="4">
                  <c:v>5.5976676384839601E-2</c:v>
                </c:pt>
                <c:pt idx="5">
                  <c:v>6.9970845481049607E-2</c:v>
                </c:pt>
                <c:pt idx="6">
                  <c:v>8.3965014577259495E-2</c:v>
                </c:pt>
                <c:pt idx="7">
                  <c:v>9.9708454810495603E-2</c:v>
                </c:pt>
                <c:pt idx="8">
                  <c:v>0.11195335276967899</c:v>
                </c:pt>
                <c:pt idx="9">
                  <c:v>0.122448979591837</c:v>
                </c:pt>
                <c:pt idx="10">
                  <c:v>0.132944606413994</c:v>
                </c:pt>
                <c:pt idx="11">
                  <c:v>0.14344023323615199</c:v>
                </c:pt>
                <c:pt idx="12">
                  <c:v>0.153935860058309</c:v>
                </c:pt>
                <c:pt idx="13">
                  <c:v>0.16618075801749299</c:v>
                </c:pt>
                <c:pt idx="14">
                  <c:v>0.17667638483965001</c:v>
                </c:pt>
                <c:pt idx="15">
                  <c:v>0.185422740524781</c:v>
                </c:pt>
                <c:pt idx="16">
                  <c:v>0.19591836734693899</c:v>
                </c:pt>
                <c:pt idx="17">
                  <c:v>0.20466472303207001</c:v>
                </c:pt>
                <c:pt idx="18">
                  <c:v>0.213411078717201</c:v>
                </c:pt>
                <c:pt idx="19">
                  <c:v>0.22390670553935901</c:v>
                </c:pt>
                <c:pt idx="20">
                  <c:v>0.23090379008746401</c:v>
                </c:pt>
                <c:pt idx="21">
                  <c:v>0.239650145772595</c:v>
                </c:pt>
                <c:pt idx="22">
                  <c:v>0.24664723032069999</c:v>
                </c:pt>
                <c:pt idx="23">
                  <c:v>0.25364431486880501</c:v>
                </c:pt>
                <c:pt idx="24">
                  <c:v>0.262390670553936</c:v>
                </c:pt>
                <c:pt idx="25">
                  <c:v>0.27113702623906699</c:v>
                </c:pt>
                <c:pt idx="26">
                  <c:v>0.27988338192419798</c:v>
                </c:pt>
                <c:pt idx="27">
                  <c:v>0.28862973760932897</c:v>
                </c:pt>
                <c:pt idx="28">
                  <c:v>0.29737609329446102</c:v>
                </c:pt>
                <c:pt idx="29">
                  <c:v>0.30612244897959201</c:v>
                </c:pt>
                <c:pt idx="30">
                  <c:v>0.314868804664723</c:v>
                </c:pt>
                <c:pt idx="31">
                  <c:v>0.32361516034985399</c:v>
                </c:pt>
                <c:pt idx="32">
                  <c:v>0.33411078717201198</c:v>
                </c:pt>
                <c:pt idx="33">
                  <c:v>0.34110787172011697</c:v>
                </c:pt>
                <c:pt idx="34">
                  <c:v>0.34810495626822202</c:v>
                </c:pt>
                <c:pt idx="35">
                  <c:v>0.35860058309037901</c:v>
                </c:pt>
                <c:pt idx="36">
                  <c:v>0.36734693877551</c:v>
                </c:pt>
                <c:pt idx="37">
                  <c:v>0.37609329446064099</c:v>
                </c:pt>
                <c:pt idx="38">
                  <c:v>0.38658892128279898</c:v>
                </c:pt>
                <c:pt idx="39">
                  <c:v>0.39533527696793003</c:v>
                </c:pt>
                <c:pt idx="40">
                  <c:v>0.40583090379008702</c:v>
                </c:pt>
                <c:pt idx="41">
                  <c:v>0.41457725947521901</c:v>
                </c:pt>
                <c:pt idx="42">
                  <c:v>0.43032069970845499</c:v>
                </c:pt>
                <c:pt idx="43">
                  <c:v>0.44256559766763798</c:v>
                </c:pt>
                <c:pt idx="44">
                  <c:v>0.45830903790087502</c:v>
                </c:pt>
                <c:pt idx="45">
                  <c:v>0.474052478134111</c:v>
                </c:pt>
                <c:pt idx="46">
                  <c:v>0.49154518950437298</c:v>
                </c:pt>
                <c:pt idx="47">
                  <c:v>0.50728862973760902</c:v>
                </c:pt>
                <c:pt idx="48">
                  <c:v>0.53352769679300305</c:v>
                </c:pt>
                <c:pt idx="49">
                  <c:v>0.54752186588921303</c:v>
                </c:pt>
                <c:pt idx="50">
                  <c:v>0.57026239067055395</c:v>
                </c:pt>
                <c:pt idx="51">
                  <c:v>0.58775510204081605</c:v>
                </c:pt>
                <c:pt idx="52">
                  <c:v>0.60349854227405197</c:v>
                </c:pt>
                <c:pt idx="53">
                  <c:v>0.629737609329446</c:v>
                </c:pt>
                <c:pt idx="54">
                  <c:v>0.64723032069970798</c:v>
                </c:pt>
                <c:pt idx="55">
                  <c:v>0.66822157434402296</c:v>
                </c:pt>
                <c:pt idx="56">
                  <c:v>0.67696793002915501</c:v>
                </c:pt>
                <c:pt idx="57">
                  <c:v>0.69096209912536399</c:v>
                </c:pt>
                <c:pt idx="58">
                  <c:v>0.69970845481049604</c:v>
                </c:pt>
                <c:pt idx="59">
                  <c:v>0.70845481049562697</c:v>
                </c:pt>
                <c:pt idx="60">
                  <c:v>0.71545189504373197</c:v>
                </c:pt>
                <c:pt idx="61">
                  <c:v>0.72419825072886301</c:v>
                </c:pt>
                <c:pt idx="62">
                  <c:v>0.73469387755102</c:v>
                </c:pt>
                <c:pt idx="63">
                  <c:v>0.74518950437317799</c:v>
                </c:pt>
                <c:pt idx="64">
                  <c:v>0.75393586005830904</c:v>
                </c:pt>
                <c:pt idx="65">
                  <c:v>0.76268221574343997</c:v>
                </c:pt>
                <c:pt idx="66">
                  <c:v>0.77142857142857102</c:v>
                </c:pt>
                <c:pt idx="67">
                  <c:v>0.78017492711370295</c:v>
                </c:pt>
                <c:pt idx="68">
                  <c:v>0.788921282798834</c:v>
                </c:pt>
                <c:pt idx="69">
                  <c:v>0.79766763848396505</c:v>
                </c:pt>
                <c:pt idx="70">
                  <c:v>0.80641399416909598</c:v>
                </c:pt>
                <c:pt idx="71">
                  <c:v>0.81690962099125397</c:v>
                </c:pt>
                <c:pt idx="72">
                  <c:v>0.82390670553935896</c:v>
                </c:pt>
                <c:pt idx="73">
                  <c:v>0.83090379008746396</c:v>
                </c:pt>
                <c:pt idx="74">
                  <c:v>0.83615160349854201</c:v>
                </c:pt>
                <c:pt idx="75">
                  <c:v>0.843148688046647</c:v>
                </c:pt>
                <c:pt idx="76">
                  <c:v>0.85014577259475199</c:v>
                </c:pt>
                <c:pt idx="77">
                  <c:v>0.85714285714285698</c:v>
                </c:pt>
                <c:pt idx="78">
                  <c:v>0.86413994169096198</c:v>
                </c:pt>
                <c:pt idx="79">
                  <c:v>0.86938775510204103</c:v>
                </c:pt>
                <c:pt idx="80">
                  <c:v>0.87638483965014602</c:v>
                </c:pt>
                <c:pt idx="81">
                  <c:v>0.88163265306122496</c:v>
                </c:pt>
                <c:pt idx="82">
                  <c:v>0.88688046647230301</c:v>
                </c:pt>
                <c:pt idx="83">
                  <c:v>0.89212827988338195</c:v>
                </c:pt>
                <c:pt idx="84">
                  <c:v>0.897376093294461</c:v>
                </c:pt>
                <c:pt idx="85">
                  <c:v>0.90262390670553905</c:v>
                </c:pt>
                <c:pt idx="86">
                  <c:v>0.90612244897959204</c:v>
                </c:pt>
                <c:pt idx="87">
                  <c:v>0.91137026239067098</c:v>
                </c:pt>
                <c:pt idx="88">
                  <c:v>0.91486880466472298</c:v>
                </c:pt>
                <c:pt idx="89">
                  <c:v>0.92011661807580203</c:v>
                </c:pt>
                <c:pt idx="90">
                  <c:v>0.92536443148688097</c:v>
                </c:pt>
                <c:pt idx="91">
                  <c:v>0.92886297376093296</c:v>
                </c:pt>
                <c:pt idx="92">
                  <c:v>0.93236151603498496</c:v>
                </c:pt>
                <c:pt idx="93">
                  <c:v>0.93586005830903796</c:v>
                </c:pt>
                <c:pt idx="94">
                  <c:v>0.93935860058308995</c:v>
                </c:pt>
                <c:pt idx="95">
                  <c:v>0.94110787172011701</c:v>
                </c:pt>
                <c:pt idx="96">
                  <c:v>0.94285714285714295</c:v>
                </c:pt>
                <c:pt idx="97">
                  <c:v>0.944606413994169</c:v>
                </c:pt>
                <c:pt idx="98">
                  <c:v>0.94635568513119495</c:v>
                </c:pt>
                <c:pt idx="99">
                  <c:v>0.948104956268222</c:v>
                </c:pt>
                <c:pt idx="100">
                  <c:v>0.94985422740524805</c:v>
                </c:pt>
                <c:pt idx="101">
                  <c:v>0.951603498542274</c:v>
                </c:pt>
                <c:pt idx="102">
                  <c:v>0.95335276967930005</c:v>
                </c:pt>
                <c:pt idx="103">
                  <c:v>0.95510204081632599</c:v>
                </c:pt>
                <c:pt idx="104">
                  <c:v>0.95685131195335305</c:v>
                </c:pt>
                <c:pt idx="105">
                  <c:v>0.95860058309037899</c:v>
                </c:pt>
                <c:pt idx="106">
                  <c:v>0.96034985422740504</c:v>
                </c:pt>
                <c:pt idx="107">
                  <c:v>0.96209912536443098</c:v>
                </c:pt>
                <c:pt idx="108">
                  <c:v>0.96209912536443098</c:v>
                </c:pt>
                <c:pt idx="109">
                  <c:v>0.96209912536443098</c:v>
                </c:pt>
                <c:pt idx="110">
                  <c:v>0.96384839650145804</c:v>
                </c:pt>
                <c:pt idx="111">
                  <c:v>0.96559766763848398</c:v>
                </c:pt>
                <c:pt idx="112">
                  <c:v>0.96559766763848398</c:v>
                </c:pt>
                <c:pt idx="113">
                  <c:v>0.96559766763848398</c:v>
                </c:pt>
                <c:pt idx="114">
                  <c:v>0.96559766763848398</c:v>
                </c:pt>
                <c:pt idx="115">
                  <c:v>0.96559766763848398</c:v>
                </c:pt>
                <c:pt idx="116">
                  <c:v>0.96734693877551003</c:v>
                </c:pt>
                <c:pt idx="117">
                  <c:v>0.96734693877551003</c:v>
                </c:pt>
                <c:pt idx="118">
                  <c:v>0.96909620991253598</c:v>
                </c:pt>
                <c:pt idx="119">
                  <c:v>0.96909620991253598</c:v>
                </c:pt>
                <c:pt idx="120">
                  <c:v>0.96909620991253598</c:v>
                </c:pt>
                <c:pt idx="121">
                  <c:v>0.96909620991253598</c:v>
                </c:pt>
                <c:pt idx="122">
                  <c:v>0.96909620991253598</c:v>
                </c:pt>
                <c:pt idx="123">
                  <c:v>0.96909620991253598</c:v>
                </c:pt>
                <c:pt idx="124">
                  <c:v>0.96909620991253598</c:v>
                </c:pt>
                <c:pt idx="125">
                  <c:v>0.97084548104956303</c:v>
                </c:pt>
                <c:pt idx="126">
                  <c:v>0.97084548104956303</c:v>
                </c:pt>
                <c:pt idx="127">
                  <c:v>0.97084548104956303</c:v>
                </c:pt>
                <c:pt idx="128">
                  <c:v>0.97084548104956303</c:v>
                </c:pt>
                <c:pt idx="129">
                  <c:v>0.97084548104956303</c:v>
                </c:pt>
                <c:pt idx="130">
                  <c:v>0.97084548104956303</c:v>
                </c:pt>
                <c:pt idx="131">
                  <c:v>0.97084548104956303</c:v>
                </c:pt>
                <c:pt idx="132">
                  <c:v>0.97084548104956303</c:v>
                </c:pt>
                <c:pt idx="133">
                  <c:v>0.97084548104956303</c:v>
                </c:pt>
                <c:pt idx="134">
                  <c:v>0.97259475218658897</c:v>
                </c:pt>
                <c:pt idx="135">
                  <c:v>0.97259475218658897</c:v>
                </c:pt>
                <c:pt idx="136">
                  <c:v>0.97259475218658897</c:v>
                </c:pt>
                <c:pt idx="137">
                  <c:v>0.97259475218658897</c:v>
                </c:pt>
                <c:pt idx="138">
                  <c:v>0.97259475218658897</c:v>
                </c:pt>
                <c:pt idx="139">
                  <c:v>0.97259475218658897</c:v>
                </c:pt>
                <c:pt idx="140">
                  <c:v>0.97434402332361503</c:v>
                </c:pt>
                <c:pt idx="141">
                  <c:v>0.97434402332361503</c:v>
                </c:pt>
                <c:pt idx="142">
                  <c:v>0.97434402332361503</c:v>
                </c:pt>
                <c:pt idx="143">
                  <c:v>0.97434402332361503</c:v>
                </c:pt>
                <c:pt idx="144">
                  <c:v>0.97434402332361503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37072"/>
        <c:axId val="431139248"/>
      </c:scatterChart>
      <c:valAx>
        <c:axId val="431137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39248"/>
        <c:crosses val="autoZero"/>
        <c:crossBetween val="midCat"/>
      </c:valAx>
      <c:valAx>
        <c:axId val="4311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3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1.xml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304799</xdr:colOff>
      <xdr:row>0</xdr:row>
      <xdr:rowOff>290512</xdr:rowOff>
    </xdr:from>
    <xdr:ext cx="2543176" cy="629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7010399" y="290512"/>
              <a:ext cx="2543176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𝒑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𝒆𝒒</m:t>
                      </m:r>
                    </m:sub>
                  </m:sSub>
                </m:oMath>
              </a14:m>
              <a:r>
                <a:rPr lang="en-US" sz="1050" b="1"/>
                <a:t>=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𝜸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𝑯</m:t>
                      </m:r>
                    </m:e>
                    <m:sup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  <m:f>
                    <m:f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2800" b="1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𝒂</m:t>
                          </m:r>
                        </m:e>
                        <m:sub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𝒉</m:t>
                          </m:r>
                        </m:sub>
                      </m:sSub>
                    </m:num>
                    <m:den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𝒈</m:t>
                      </m:r>
                    </m:den>
                  </m:f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𝑭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𝒑</m:t>
                      </m:r>
                    </m:sub>
                  </m:sSub>
                </m:oMath>
              </a14:m>
              <a:endParaRPr lang="en-US" sz="2800" b="1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7010399" y="290512"/>
              <a:ext cx="2543176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∆𝒑〗_</a:t>
              </a:r>
              <a:r>
                <a:rPr lang="en-US" sz="2800" b="1" i="0">
                  <a:latin typeface="Cambria Math" panose="02040503050406030204" pitchFamily="18" charset="0"/>
                </a:rPr>
                <a:t>𝒆𝒒</a:t>
              </a:r>
              <a:r>
                <a:rPr lang="en-US" sz="1050" b="1"/>
                <a:t>=</a:t>
              </a:r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𝜸𝑯〗^</a:t>
              </a:r>
              <a:r>
                <a:rPr lang="en-US" sz="2800" b="1" i="0">
                  <a:latin typeface="Cambria Math" panose="02040503050406030204" pitchFamily="18" charset="0"/>
                </a:rPr>
                <a:t>𝟐  𝒂_𝒉/𝒈 𝑭_𝒑</a:t>
              </a:r>
              <a:endParaRPr lang="en-US" sz="2800" b="1"/>
            </a:p>
          </xdr:txBody>
        </xdr:sp>
      </mc:Fallback>
    </mc:AlternateContent>
    <xdr:clientData/>
  </xdr:oneCellAnchor>
  <xdr:oneCellAnchor>
    <xdr:from>
      <xdr:col>14</xdr:col>
      <xdr:colOff>257175</xdr:colOff>
      <xdr:row>4</xdr:row>
      <xdr:rowOff>28575</xdr:rowOff>
    </xdr:from>
    <xdr:ext cx="2571750" cy="629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962775" y="1419225"/>
              <a:ext cx="2571750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𝑴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𝒆𝒒</m:t>
                      </m:r>
                    </m:sub>
                  </m:sSub>
                </m:oMath>
              </a14:m>
              <a:r>
                <a:rPr lang="en-US" sz="1050" b="1"/>
                <a:t>=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𝜸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𝑯</m:t>
                      </m:r>
                    </m:e>
                    <m:sup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𝟑</m:t>
                      </m:r>
                    </m:sup>
                  </m:sSup>
                  <m:f>
                    <m:f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2800" b="1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𝒂</m:t>
                          </m:r>
                        </m:e>
                        <m:sub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𝒉</m:t>
                          </m:r>
                        </m:sub>
                      </m:sSub>
                    </m:num>
                    <m:den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𝒈</m:t>
                      </m:r>
                    </m:den>
                  </m:f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𝑭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𝒑</m:t>
                      </m:r>
                    </m:sub>
                  </m:sSub>
                </m:oMath>
              </a14:m>
              <a:endParaRPr lang="en-US" sz="2800" b="1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962775" y="1419225"/>
              <a:ext cx="2571750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∆𝑴〗_</a:t>
              </a:r>
              <a:r>
                <a:rPr lang="en-US" sz="2800" b="1" i="0">
                  <a:latin typeface="Cambria Math" panose="02040503050406030204" pitchFamily="18" charset="0"/>
                </a:rPr>
                <a:t>𝒆𝒒</a:t>
              </a:r>
              <a:r>
                <a:rPr lang="en-US" sz="1050" b="1"/>
                <a:t>=</a:t>
              </a:r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𝜸𝑯〗^</a:t>
              </a:r>
              <a:r>
                <a:rPr lang="en-US" sz="2800" b="1" i="0">
                  <a:latin typeface="Cambria Math" panose="02040503050406030204" pitchFamily="18" charset="0"/>
                </a:rPr>
                <a:t>𝟑  𝒂_𝒉/𝒈 𝑭_𝒑</a:t>
              </a:r>
              <a:endParaRPr lang="en-US" sz="2800" b="1"/>
            </a:p>
          </xdr:txBody>
        </xdr:sp>
      </mc:Fallback>
    </mc:AlternateContent>
    <xdr:clientData/>
  </xdr:oneCellAnchor>
  <xdr:twoCellAnchor>
    <xdr:from>
      <xdr:col>17</xdr:col>
      <xdr:colOff>475710</xdr:colOff>
      <xdr:row>2</xdr:row>
      <xdr:rowOff>30280</xdr:rowOff>
    </xdr:from>
    <xdr:to>
      <xdr:col>19</xdr:col>
      <xdr:colOff>466725</xdr:colOff>
      <xdr:row>2</xdr:row>
      <xdr:rowOff>38103</xdr:rowOff>
    </xdr:to>
    <xdr:cxnSp macro="">
      <xdr:nvCxnSpPr>
        <xdr:cNvPr id="5" name="Straight Arrow Connector 4"/>
        <xdr:cNvCxnSpPr>
          <a:stCxn id="3" idx="3"/>
        </xdr:cNvCxnSpPr>
      </xdr:nvCxnSpPr>
      <xdr:spPr>
        <a:xfrm>
          <a:off x="10557833" y="605374"/>
          <a:ext cx="1680354" cy="7823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629009</xdr:colOff>
      <xdr:row>5</xdr:row>
      <xdr:rowOff>17972</xdr:rowOff>
    </xdr:from>
    <xdr:to>
      <xdr:col>19</xdr:col>
      <xdr:colOff>447675</xdr:colOff>
      <xdr:row>5</xdr:row>
      <xdr:rowOff>19051</xdr:rowOff>
    </xdr:to>
    <xdr:cxnSp macro="">
      <xdr:nvCxnSpPr>
        <xdr:cNvPr id="6" name="Straight Arrow Connector 5"/>
        <xdr:cNvCxnSpPr/>
      </xdr:nvCxnSpPr>
      <xdr:spPr>
        <a:xfrm>
          <a:off x="10711132" y="1671368"/>
          <a:ext cx="1508005" cy="1079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152401</xdr:colOff>
      <xdr:row>8</xdr:row>
      <xdr:rowOff>233362</xdr:rowOff>
    </xdr:from>
    <xdr:ext cx="400050" cy="375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7467601" y="2843212"/>
              <a:ext cx="40005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1" i="1">
                            <a:latin typeface="Cambria Math" panose="02040503050406030204" pitchFamily="18" charset="0"/>
                          </a:rPr>
                          <m:t>𝒂</m:t>
                        </m:r>
                      </m:e>
                      <m:sub>
                        <m:r>
                          <a:rPr lang="en-US" sz="2400" b="1" i="1">
                            <a:latin typeface="Cambria Math" panose="02040503050406030204" pitchFamily="18" charset="0"/>
                          </a:rPr>
                          <m:t>𝒉</m:t>
                        </m:r>
                      </m:sub>
                    </m:sSub>
                  </m:oMath>
                </m:oMathPara>
              </a14:m>
              <a:endParaRPr lang="en-US" sz="2400" b="1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7467601" y="2843212"/>
              <a:ext cx="40005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b="1" i="0">
                  <a:latin typeface="Cambria Math" panose="02040503050406030204" pitchFamily="18" charset="0"/>
                </a:rPr>
                <a:t>𝒂_𝒉</a:t>
              </a:r>
              <a:endParaRPr lang="en-US" sz="2400" b="1"/>
            </a:p>
          </xdr:txBody>
        </xdr:sp>
      </mc:Fallback>
    </mc:AlternateContent>
    <xdr:clientData/>
  </xdr:oneCellAnchor>
  <xdr:oneCellAnchor>
    <xdr:from>
      <xdr:col>14</xdr:col>
      <xdr:colOff>323850</xdr:colOff>
      <xdr:row>2</xdr:row>
      <xdr:rowOff>214312</xdr:rowOff>
    </xdr:from>
    <xdr:ext cx="1456424" cy="53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7029450" y="804862"/>
              <a:ext cx="1456424" cy="53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𝒂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=</m:t>
                        </m:r>
                        <m:sSub>
                          <m:sSubPr>
                            <m:ctrlPr>
                              <a:rPr lang="en-US" sz="32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3200" b="1" i="1">
                                <a:latin typeface="Cambria Math" panose="02040503050406030204" pitchFamily="18" charset="0"/>
                              </a:rPr>
                              <m:t>𝒌</m:t>
                            </m:r>
                          </m:e>
                          <m:sub>
                            <m:r>
                              <a:rPr lang="en-US" sz="3200" b="1" i="1">
                                <a:latin typeface="Cambria Math" panose="02040503050406030204" pitchFamily="18" charset="0"/>
                              </a:rPr>
                              <m:t>𝒉</m:t>
                            </m:r>
                          </m:sub>
                        </m:s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𝒈</m:t>
                        </m:r>
                      </m:sub>
                    </m:sSub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029450" y="804862"/>
              <a:ext cx="1456424" cy="53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3200" b="1" i="0">
                  <a:latin typeface="Cambria Math" panose="02040503050406030204" pitchFamily="18" charset="0"/>
                </a:rPr>
                <a:t>𝒂_(𝒉=𝒌_𝒉∗𝒈)</a:t>
              </a:r>
              <a:endParaRPr lang="en-US" sz="1100" b="1"/>
            </a:p>
          </xdr:txBody>
        </xdr:sp>
      </mc:Fallback>
    </mc:AlternateContent>
    <xdr:clientData/>
  </xdr:oneCellAnchor>
  <xdr:twoCellAnchor>
    <xdr:from>
      <xdr:col>16</xdr:col>
      <xdr:colOff>485236</xdr:colOff>
      <xdr:row>3</xdr:row>
      <xdr:rowOff>304801</xdr:rowOff>
    </xdr:from>
    <xdr:to>
      <xdr:col>18</xdr:col>
      <xdr:colOff>295275</xdr:colOff>
      <xdr:row>3</xdr:row>
      <xdr:rowOff>305518</xdr:rowOff>
    </xdr:to>
    <xdr:cxnSp macro="">
      <xdr:nvCxnSpPr>
        <xdr:cNvPr id="9" name="Straight Arrow Connector 8"/>
        <xdr:cNvCxnSpPr/>
      </xdr:nvCxnSpPr>
      <xdr:spPr>
        <a:xfrm flipV="1">
          <a:off x="9722689" y="1167443"/>
          <a:ext cx="1499378" cy="717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69722</xdr:colOff>
      <xdr:row>7</xdr:row>
      <xdr:rowOff>84000</xdr:rowOff>
    </xdr:from>
    <xdr:to>
      <xdr:col>35</xdr:col>
      <xdr:colOff>224117</xdr:colOff>
      <xdr:row>19</xdr:row>
      <xdr:rowOff>59169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54928" y="2347588"/>
          <a:ext cx="4771219" cy="4154963"/>
        </a:xfrm>
        <a:prstGeom prst="rect">
          <a:avLst/>
        </a:prstGeom>
      </xdr:spPr>
    </xdr:pic>
    <xdr:clientData/>
  </xdr:twoCellAnchor>
  <xdr:twoCellAnchor editAs="oneCell">
    <xdr:from>
      <xdr:col>2</xdr:col>
      <xdr:colOff>391754</xdr:colOff>
      <xdr:row>0</xdr:row>
      <xdr:rowOff>228600</xdr:rowOff>
    </xdr:from>
    <xdr:to>
      <xdr:col>11</xdr:col>
      <xdr:colOff>491007</xdr:colOff>
      <xdr:row>13</xdr:row>
      <xdr:rowOff>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754" y="228600"/>
          <a:ext cx="7173870" cy="4088376"/>
        </a:xfrm>
        <a:prstGeom prst="rect">
          <a:avLst/>
        </a:prstGeom>
      </xdr:spPr>
    </xdr:pic>
    <xdr:clientData/>
  </xdr:twoCellAnchor>
  <xdr:oneCellAnchor>
    <xdr:from>
      <xdr:col>8</xdr:col>
      <xdr:colOff>598763</xdr:colOff>
      <xdr:row>15</xdr:row>
      <xdr:rowOff>354956</xdr:rowOff>
    </xdr:from>
    <xdr:ext cx="1533525" cy="4566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4775109" y="5239571"/>
              <a:ext cx="1533525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𝑠𝑜𝑖𝑙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𝑘𝑔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4775109" y="5239571"/>
              <a:ext cx="1533525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𝑝_(𝑠𝑜𝑖𝑙 (𝑘𝑔/𝑚2))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9</xdr:col>
      <xdr:colOff>10990</xdr:colOff>
      <xdr:row>29</xdr:row>
      <xdr:rowOff>277812</xdr:rowOff>
    </xdr:from>
    <xdr:to>
      <xdr:col>10</xdr:col>
      <xdr:colOff>611188</xdr:colOff>
      <xdr:row>33</xdr:row>
      <xdr:rowOff>3663</xdr:rowOff>
    </xdr:to>
    <xdr:cxnSp macro="">
      <xdr:nvCxnSpPr>
        <xdr:cNvPr id="18" name="Straight Connector 17"/>
        <xdr:cNvCxnSpPr/>
      </xdr:nvCxnSpPr>
      <xdr:spPr>
        <a:xfrm flipV="1">
          <a:off x="4201990" y="9239250"/>
          <a:ext cx="1298698" cy="90853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20</xdr:row>
      <xdr:rowOff>9526</xdr:rowOff>
    </xdr:from>
    <xdr:to>
      <xdr:col>10</xdr:col>
      <xdr:colOff>600075</xdr:colOff>
      <xdr:row>22</xdr:row>
      <xdr:rowOff>266700</xdr:rowOff>
    </xdr:to>
    <xdr:cxnSp macro="">
      <xdr:nvCxnSpPr>
        <xdr:cNvPr id="19" name="Straight Connector 18"/>
        <xdr:cNvCxnSpPr/>
      </xdr:nvCxnSpPr>
      <xdr:spPr>
        <a:xfrm>
          <a:off x="3657600" y="6381751"/>
          <a:ext cx="1209675" cy="84772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593912</xdr:colOff>
      <xdr:row>22</xdr:row>
      <xdr:rowOff>268941</xdr:rowOff>
    </xdr:from>
    <xdr:to>
      <xdr:col>10</xdr:col>
      <xdr:colOff>603250</xdr:colOff>
      <xdr:row>29</xdr:row>
      <xdr:rowOff>285750</xdr:rowOff>
    </xdr:to>
    <xdr:cxnSp macro="">
      <xdr:nvCxnSpPr>
        <xdr:cNvPr id="23" name="Straight Connector 22"/>
        <xdr:cNvCxnSpPr/>
      </xdr:nvCxnSpPr>
      <xdr:spPr>
        <a:xfrm>
          <a:off x="5483412" y="7174566"/>
          <a:ext cx="9338" cy="2072622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931335</xdr:colOff>
      <xdr:row>21</xdr:row>
      <xdr:rowOff>84667</xdr:rowOff>
    </xdr:from>
    <xdr:to>
      <xdr:col>9</xdr:col>
      <xdr:colOff>677333</xdr:colOff>
      <xdr:row>21</xdr:row>
      <xdr:rowOff>105834</xdr:rowOff>
    </xdr:to>
    <xdr:cxnSp macro="">
      <xdr:nvCxnSpPr>
        <xdr:cNvPr id="29" name="Straight Arrow Connector 28"/>
        <xdr:cNvCxnSpPr/>
      </xdr:nvCxnSpPr>
      <xdr:spPr>
        <a:xfrm flipH="1" flipV="1">
          <a:off x="6180668" y="7143750"/>
          <a:ext cx="709082" cy="2116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941917</xdr:colOff>
      <xdr:row>22</xdr:row>
      <xdr:rowOff>31750</xdr:rowOff>
    </xdr:from>
    <xdr:to>
      <xdr:col>10</xdr:col>
      <xdr:colOff>179917</xdr:colOff>
      <xdr:row>22</xdr:row>
      <xdr:rowOff>42333</xdr:rowOff>
    </xdr:to>
    <xdr:cxnSp macro="">
      <xdr:nvCxnSpPr>
        <xdr:cNvPr id="31" name="Straight Arrow Connector 30"/>
        <xdr:cNvCxnSpPr/>
      </xdr:nvCxnSpPr>
      <xdr:spPr>
        <a:xfrm flipH="1" flipV="1">
          <a:off x="6191250" y="7387167"/>
          <a:ext cx="1164167" cy="105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931334</xdr:colOff>
      <xdr:row>22</xdr:row>
      <xdr:rowOff>275166</xdr:rowOff>
    </xdr:from>
    <xdr:to>
      <xdr:col>10</xdr:col>
      <xdr:colOff>586540</xdr:colOff>
      <xdr:row>23</xdr:row>
      <xdr:rowOff>1</xdr:rowOff>
    </xdr:to>
    <xdr:cxnSp macro="">
      <xdr:nvCxnSpPr>
        <xdr:cNvPr id="34" name="Straight Arrow Connector 33"/>
        <xdr:cNvCxnSpPr/>
      </xdr:nvCxnSpPr>
      <xdr:spPr>
        <a:xfrm flipH="1" flipV="1">
          <a:off x="6180667" y="7630583"/>
          <a:ext cx="1581373" cy="2116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23</xdr:row>
      <xdr:rowOff>243417</xdr:rowOff>
    </xdr:from>
    <xdr:to>
      <xdr:col>10</xdr:col>
      <xdr:colOff>586539</xdr:colOff>
      <xdr:row>23</xdr:row>
      <xdr:rowOff>265697</xdr:rowOff>
    </xdr:to>
    <xdr:cxnSp macro="">
      <xdr:nvCxnSpPr>
        <xdr:cNvPr id="36" name="Straight Arrow Connector 35"/>
        <xdr:cNvCxnSpPr/>
      </xdr:nvCxnSpPr>
      <xdr:spPr>
        <a:xfrm flipH="1" flipV="1">
          <a:off x="6201833" y="7895167"/>
          <a:ext cx="1560206" cy="2228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2473</xdr:colOff>
      <xdr:row>24</xdr:row>
      <xdr:rowOff>253880</xdr:rowOff>
    </xdr:from>
    <xdr:to>
      <xdr:col>10</xdr:col>
      <xdr:colOff>595679</xdr:colOff>
      <xdr:row>24</xdr:row>
      <xdr:rowOff>262304</xdr:rowOff>
    </xdr:to>
    <xdr:cxnSp macro="">
      <xdr:nvCxnSpPr>
        <xdr:cNvPr id="37" name="Straight Arrow Connector 36"/>
        <xdr:cNvCxnSpPr/>
      </xdr:nvCxnSpPr>
      <xdr:spPr>
        <a:xfrm flipH="1" flipV="1">
          <a:off x="3651281" y="7837245"/>
          <a:ext cx="1201340" cy="842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25</xdr:row>
      <xdr:rowOff>240632</xdr:rowOff>
    </xdr:from>
    <xdr:to>
      <xdr:col>10</xdr:col>
      <xdr:colOff>586539</xdr:colOff>
      <xdr:row>25</xdr:row>
      <xdr:rowOff>240927</xdr:rowOff>
    </xdr:to>
    <xdr:cxnSp macro="">
      <xdr:nvCxnSpPr>
        <xdr:cNvPr id="38" name="Straight Arrow Connector 37"/>
        <xdr:cNvCxnSpPr/>
      </xdr:nvCxnSpPr>
      <xdr:spPr>
        <a:xfrm flipH="1">
          <a:off x="6196853" y="8488161"/>
          <a:ext cx="1561451" cy="29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958103</xdr:colOff>
      <xdr:row>26</xdr:row>
      <xdr:rowOff>224118</xdr:rowOff>
    </xdr:from>
    <xdr:to>
      <xdr:col>10</xdr:col>
      <xdr:colOff>586540</xdr:colOff>
      <xdr:row>26</xdr:row>
      <xdr:rowOff>225592</xdr:rowOff>
    </xdr:to>
    <xdr:cxnSp macro="">
      <xdr:nvCxnSpPr>
        <xdr:cNvPr id="39" name="Straight Arrow Connector 38"/>
        <xdr:cNvCxnSpPr/>
      </xdr:nvCxnSpPr>
      <xdr:spPr>
        <a:xfrm flipH="1" flipV="1">
          <a:off x="6202456" y="8768603"/>
          <a:ext cx="1555849" cy="147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27</xdr:row>
      <xdr:rowOff>205540</xdr:rowOff>
    </xdr:from>
    <xdr:to>
      <xdr:col>10</xdr:col>
      <xdr:colOff>601580</xdr:colOff>
      <xdr:row>27</xdr:row>
      <xdr:rowOff>212912</xdr:rowOff>
    </xdr:to>
    <xdr:cxnSp macro="">
      <xdr:nvCxnSpPr>
        <xdr:cNvPr id="40" name="Straight Arrow Connector 39"/>
        <xdr:cNvCxnSpPr/>
      </xdr:nvCxnSpPr>
      <xdr:spPr>
        <a:xfrm flipH="1">
          <a:off x="6196853" y="9046981"/>
          <a:ext cx="1576492" cy="7372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</xdr:row>
      <xdr:rowOff>173691</xdr:rowOff>
    </xdr:from>
    <xdr:to>
      <xdr:col>10</xdr:col>
      <xdr:colOff>596566</xdr:colOff>
      <xdr:row>28</xdr:row>
      <xdr:rowOff>180474</xdr:rowOff>
    </xdr:to>
    <xdr:cxnSp macro="">
      <xdr:nvCxnSpPr>
        <xdr:cNvPr id="41" name="Straight Arrow Connector 40"/>
        <xdr:cNvCxnSpPr/>
      </xdr:nvCxnSpPr>
      <xdr:spPr>
        <a:xfrm flipH="1" flipV="1">
          <a:off x="6208059" y="9312088"/>
          <a:ext cx="1560272" cy="67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941294</xdr:colOff>
      <xdr:row>29</xdr:row>
      <xdr:rowOff>134471</xdr:rowOff>
    </xdr:from>
    <xdr:to>
      <xdr:col>10</xdr:col>
      <xdr:colOff>601580</xdr:colOff>
      <xdr:row>29</xdr:row>
      <xdr:rowOff>140368</xdr:rowOff>
    </xdr:to>
    <xdr:cxnSp macro="">
      <xdr:nvCxnSpPr>
        <xdr:cNvPr id="42" name="Straight Arrow Connector 41"/>
        <xdr:cNvCxnSpPr/>
      </xdr:nvCxnSpPr>
      <xdr:spPr>
        <a:xfrm flipH="1" flipV="1">
          <a:off x="6185647" y="9569824"/>
          <a:ext cx="1587698" cy="589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958103</xdr:colOff>
      <xdr:row>30</xdr:row>
      <xdr:rowOff>101149</xdr:rowOff>
    </xdr:from>
    <xdr:to>
      <xdr:col>10</xdr:col>
      <xdr:colOff>372153</xdr:colOff>
      <xdr:row>30</xdr:row>
      <xdr:rowOff>112059</xdr:rowOff>
    </xdr:to>
    <xdr:cxnSp macro="">
      <xdr:nvCxnSpPr>
        <xdr:cNvPr id="43" name="Straight Arrow Connector 42"/>
        <xdr:cNvCxnSpPr/>
      </xdr:nvCxnSpPr>
      <xdr:spPr>
        <a:xfrm flipH="1">
          <a:off x="6202456" y="9833458"/>
          <a:ext cx="1341462" cy="1091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946898</xdr:colOff>
      <xdr:row>31</xdr:row>
      <xdr:rowOff>123264</xdr:rowOff>
    </xdr:from>
    <xdr:to>
      <xdr:col>9</xdr:col>
      <xdr:colOff>840441</xdr:colOff>
      <xdr:row>31</xdr:row>
      <xdr:rowOff>134470</xdr:rowOff>
    </xdr:to>
    <xdr:cxnSp macro="">
      <xdr:nvCxnSpPr>
        <xdr:cNvPr id="44" name="Straight Arrow Connector 43"/>
        <xdr:cNvCxnSpPr/>
      </xdr:nvCxnSpPr>
      <xdr:spPr>
        <a:xfrm flipH="1">
          <a:off x="6191251" y="10152529"/>
          <a:ext cx="857249" cy="1120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933067</xdr:colOff>
      <xdr:row>32</xdr:row>
      <xdr:rowOff>78441</xdr:rowOff>
    </xdr:from>
    <xdr:to>
      <xdr:col>9</xdr:col>
      <xdr:colOff>409015</xdr:colOff>
      <xdr:row>32</xdr:row>
      <xdr:rowOff>90245</xdr:rowOff>
    </xdr:to>
    <xdr:cxnSp macro="">
      <xdr:nvCxnSpPr>
        <xdr:cNvPr id="49" name="Straight Arrow Connector 48"/>
        <xdr:cNvCxnSpPr/>
      </xdr:nvCxnSpPr>
      <xdr:spPr>
        <a:xfrm flipH="1">
          <a:off x="6177420" y="10404662"/>
          <a:ext cx="439654" cy="1180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605665</xdr:colOff>
      <xdr:row>25</xdr:row>
      <xdr:rowOff>155299</xdr:rowOff>
    </xdr:from>
    <xdr:to>
      <xdr:col>14</xdr:col>
      <xdr:colOff>14432</xdr:colOff>
      <xdr:row>26</xdr:row>
      <xdr:rowOff>101023</xdr:rowOff>
    </xdr:to>
    <xdr:cxnSp macro="">
      <xdr:nvCxnSpPr>
        <xdr:cNvPr id="53" name="Elbow Connector 52"/>
        <xdr:cNvCxnSpPr/>
      </xdr:nvCxnSpPr>
      <xdr:spPr>
        <a:xfrm>
          <a:off x="5454756" y="7962913"/>
          <a:ext cx="2179676" cy="234360"/>
        </a:xfrm>
        <a:prstGeom prst="bentConnector3">
          <a:avLst>
            <a:gd name="adj1" fmla="val 59269"/>
          </a:avLst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208970</xdr:colOff>
      <xdr:row>27</xdr:row>
      <xdr:rowOff>21360</xdr:rowOff>
    </xdr:from>
    <xdr:ext cx="1869211" cy="4566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/>
            <xdr:cNvSpPr txBox="1"/>
          </xdr:nvSpPr>
          <xdr:spPr>
            <a:xfrm>
              <a:off x="6443515" y="8261928"/>
              <a:ext cx="1869211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𝒑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𝒔𝒐𝒊𝒍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n-US" sz="2800" b="1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6443515" y="8261928"/>
              <a:ext cx="1869211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800" b="1" i="0">
                  <a:latin typeface="Cambria Math" panose="02040503050406030204" pitchFamily="18" charset="0"/>
                </a:rPr>
                <a:t>𝒑_(𝒔𝒐𝒊𝒍 (𝒌𝒈/𝒎𝟐))</a:t>
              </a:r>
              <a:endParaRPr lang="en-US" sz="2800" b="1"/>
            </a:p>
          </xdr:txBody>
        </xdr:sp>
      </mc:Fallback>
    </mc:AlternateContent>
    <xdr:clientData/>
  </xdr:oneCellAnchor>
  <xdr:oneCellAnchor>
    <xdr:from>
      <xdr:col>15</xdr:col>
      <xdr:colOff>365413</xdr:colOff>
      <xdr:row>22</xdr:row>
      <xdr:rowOff>144606</xdr:rowOff>
    </xdr:from>
    <xdr:ext cx="65" cy="172227"/>
    <xdr:sp macro="" textlink="">
      <xdr:nvSpPr>
        <xdr:cNvPr id="58" name="TextBox 57"/>
        <xdr:cNvSpPr txBox="1"/>
      </xdr:nvSpPr>
      <xdr:spPr>
        <a:xfrm>
          <a:off x="7760277" y="70978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0</xdr:colOff>
      <xdr:row>26</xdr:row>
      <xdr:rowOff>286615</xdr:rowOff>
    </xdr:from>
    <xdr:to>
      <xdr:col>16</xdr:col>
      <xdr:colOff>173182</xdr:colOff>
      <xdr:row>27</xdr:row>
      <xdr:rowOff>0</xdr:rowOff>
    </xdr:to>
    <xdr:cxnSp macro="">
      <xdr:nvCxnSpPr>
        <xdr:cNvPr id="59" name="Straight Arrow Connector 58"/>
        <xdr:cNvCxnSpPr/>
      </xdr:nvCxnSpPr>
      <xdr:spPr>
        <a:xfrm>
          <a:off x="7394864" y="8417501"/>
          <a:ext cx="779318" cy="7794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531813</xdr:colOff>
      <xdr:row>20</xdr:row>
      <xdr:rowOff>0</xdr:rowOff>
    </xdr:from>
    <xdr:to>
      <xdr:col>3</xdr:col>
      <xdr:colOff>555625</xdr:colOff>
      <xdr:row>20</xdr:row>
      <xdr:rowOff>0</xdr:rowOff>
    </xdr:to>
    <xdr:cxnSp macro="">
      <xdr:nvCxnSpPr>
        <xdr:cNvPr id="66" name="Straight Connector 65"/>
        <xdr:cNvCxnSpPr/>
      </xdr:nvCxnSpPr>
      <xdr:spPr>
        <a:xfrm>
          <a:off x="531813" y="6580188"/>
          <a:ext cx="72231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557212</xdr:colOff>
      <xdr:row>33</xdr:row>
      <xdr:rowOff>1588</xdr:rowOff>
    </xdr:from>
    <xdr:to>
      <xdr:col>3</xdr:col>
      <xdr:colOff>287337</xdr:colOff>
      <xdr:row>33</xdr:row>
      <xdr:rowOff>1588</xdr:rowOff>
    </xdr:to>
    <xdr:cxnSp macro="">
      <xdr:nvCxnSpPr>
        <xdr:cNvPr id="68" name="Straight Connector 67"/>
        <xdr:cNvCxnSpPr/>
      </xdr:nvCxnSpPr>
      <xdr:spPr>
        <a:xfrm>
          <a:off x="557212" y="10407651"/>
          <a:ext cx="428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20</xdr:row>
      <xdr:rowOff>15874</xdr:rowOff>
    </xdr:from>
    <xdr:to>
      <xdr:col>3</xdr:col>
      <xdr:colOff>95251</xdr:colOff>
      <xdr:row>25</xdr:row>
      <xdr:rowOff>230188</xdr:rowOff>
    </xdr:to>
    <xdr:cxnSp macro="">
      <xdr:nvCxnSpPr>
        <xdr:cNvPr id="70" name="Straight Connector 69"/>
        <xdr:cNvCxnSpPr/>
      </xdr:nvCxnSpPr>
      <xdr:spPr>
        <a:xfrm flipH="1">
          <a:off x="793750" y="6596062"/>
          <a:ext cx="1" cy="16827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80963</xdr:colOff>
      <xdr:row>27</xdr:row>
      <xdr:rowOff>167105</xdr:rowOff>
    </xdr:from>
    <xdr:to>
      <xdr:col>3</xdr:col>
      <xdr:colOff>83553</xdr:colOff>
      <xdr:row>32</xdr:row>
      <xdr:rowOff>287338</xdr:rowOff>
    </xdr:to>
    <xdr:cxnSp macro="">
      <xdr:nvCxnSpPr>
        <xdr:cNvPr id="71" name="Straight Connector 70"/>
        <xdr:cNvCxnSpPr/>
      </xdr:nvCxnSpPr>
      <xdr:spPr>
        <a:xfrm flipH="1">
          <a:off x="782805" y="9073816"/>
          <a:ext cx="2590" cy="162418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165589</xdr:colOff>
      <xdr:row>36</xdr:row>
      <xdr:rowOff>241428</xdr:rowOff>
    </xdr:from>
    <xdr:ext cx="499945" cy="4209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TextBox 77"/>
            <xdr:cNvSpPr txBox="1"/>
          </xdr:nvSpPr>
          <xdr:spPr>
            <a:xfrm>
              <a:off x="2271115" y="12005639"/>
              <a:ext cx="499945" cy="4209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𝒌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𝒉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78" name="TextBox 77"/>
            <xdr:cNvSpPr txBox="1"/>
          </xdr:nvSpPr>
          <xdr:spPr>
            <a:xfrm>
              <a:off x="2271115" y="12005639"/>
              <a:ext cx="499945" cy="4209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𝒌</a:t>
              </a:r>
              <a:r>
                <a:rPr lang="fa-IR" sz="2800" b="1" i="0">
                  <a:latin typeface="Cambria Math" panose="02040503050406030204" pitchFamily="18" charset="0"/>
                </a:rPr>
                <a:t>_</a:t>
              </a:r>
              <a:r>
                <a:rPr lang="en-US" sz="2800" b="1" i="0">
                  <a:latin typeface="Cambria Math" panose="02040503050406030204" pitchFamily="18" charset="0"/>
                </a:rPr>
                <a:t>𝒉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341923</xdr:colOff>
      <xdr:row>36</xdr:row>
      <xdr:rowOff>134327</xdr:rowOff>
    </xdr:from>
    <xdr:ext cx="1577163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TextBox 78"/>
            <xdr:cNvSpPr txBox="1"/>
          </xdr:nvSpPr>
          <xdr:spPr>
            <a:xfrm>
              <a:off x="4518269" y="11723077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𝑿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79" name="TextBox 78"/>
            <xdr:cNvSpPr txBox="1"/>
          </xdr:nvSpPr>
          <xdr:spPr>
            <a:xfrm>
              <a:off x="4518269" y="11723077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𝒘𝒂𝒍𝒍,𝑿(𝒎)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11</xdr:col>
      <xdr:colOff>219808</xdr:colOff>
      <xdr:row>36</xdr:row>
      <xdr:rowOff>158750</xdr:rowOff>
    </xdr:from>
    <xdr:ext cx="1562094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Box 80"/>
            <xdr:cNvSpPr txBox="1"/>
          </xdr:nvSpPr>
          <xdr:spPr>
            <a:xfrm>
              <a:off x="6484327" y="11747500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𝒀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1" name="TextBox 80"/>
            <xdr:cNvSpPr txBox="1"/>
          </xdr:nvSpPr>
          <xdr:spPr>
            <a:xfrm>
              <a:off x="6484327" y="11747500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𝒘𝒂𝒍𝒍,𝒀(𝒎)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16</xdr:col>
      <xdr:colOff>73269</xdr:colOff>
      <xdr:row>35</xdr:row>
      <xdr:rowOff>378558</xdr:rowOff>
    </xdr:from>
    <xdr:ext cx="1577163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TextBox 82"/>
            <xdr:cNvSpPr txBox="1"/>
          </xdr:nvSpPr>
          <xdr:spPr>
            <a:xfrm>
              <a:off x="10282115" y="11515481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𝑿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3" name="TextBox 82"/>
            <xdr:cNvSpPr txBox="1"/>
          </xdr:nvSpPr>
          <xdr:spPr>
            <a:xfrm>
              <a:off x="10282115" y="11515481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𝒘𝒂𝒍𝒍,𝑿(𝒎)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16</xdr:col>
      <xdr:colOff>73269</xdr:colOff>
      <xdr:row>36</xdr:row>
      <xdr:rowOff>427405</xdr:rowOff>
    </xdr:from>
    <xdr:to>
      <xdr:col>17</xdr:col>
      <xdr:colOff>781539</xdr:colOff>
      <xdr:row>36</xdr:row>
      <xdr:rowOff>439616</xdr:rowOff>
    </xdr:to>
    <xdr:cxnSp macro="">
      <xdr:nvCxnSpPr>
        <xdr:cNvPr id="85" name="Straight Connector 84"/>
        <xdr:cNvCxnSpPr/>
      </xdr:nvCxnSpPr>
      <xdr:spPr>
        <a:xfrm flipV="1">
          <a:off x="10282115" y="12016155"/>
          <a:ext cx="1550866" cy="122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12211</xdr:colOff>
      <xdr:row>35</xdr:row>
      <xdr:rowOff>402980</xdr:rowOff>
    </xdr:from>
    <xdr:ext cx="1562094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/>
            <xdr:cNvSpPr txBox="1"/>
          </xdr:nvSpPr>
          <xdr:spPr>
            <a:xfrm>
              <a:off x="11906249" y="11539903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𝒀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7" name="TextBox 86"/>
            <xdr:cNvSpPr txBox="1"/>
          </xdr:nvSpPr>
          <xdr:spPr>
            <a:xfrm>
              <a:off x="11906249" y="11539903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𝒘𝒂𝒍𝒍,𝒀(𝒎)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18</xdr:col>
      <xdr:colOff>24424</xdr:colOff>
      <xdr:row>36</xdr:row>
      <xdr:rowOff>464039</xdr:rowOff>
    </xdr:from>
    <xdr:to>
      <xdr:col>20</xdr:col>
      <xdr:colOff>12212</xdr:colOff>
      <xdr:row>36</xdr:row>
      <xdr:rowOff>476250</xdr:rowOff>
    </xdr:to>
    <xdr:cxnSp macro="">
      <xdr:nvCxnSpPr>
        <xdr:cNvPr id="88" name="Straight Connector 87"/>
        <xdr:cNvCxnSpPr/>
      </xdr:nvCxnSpPr>
      <xdr:spPr>
        <a:xfrm>
          <a:off x="11918462" y="12052789"/>
          <a:ext cx="1526442" cy="122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19050</xdr:colOff>
      <xdr:row>36</xdr:row>
      <xdr:rowOff>128953</xdr:rowOff>
    </xdr:from>
    <xdr:ext cx="835758" cy="5783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/>
            <xdr:cNvSpPr txBox="1"/>
          </xdr:nvSpPr>
          <xdr:spPr>
            <a:xfrm>
              <a:off x="14147800" y="11717703"/>
              <a:ext cx="835758" cy="5783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fa-IR" sz="2800"/>
            </a:p>
          </xdr:txBody>
        </xdr:sp>
      </mc:Choice>
      <mc:Fallback xmlns="">
        <xdr:sp macro="" textlink="">
          <xdr:nvSpPr>
            <xdr:cNvPr id="91" name="TextBox 90"/>
            <xdr:cNvSpPr txBox="1"/>
          </xdr:nvSpPr>
          <xdr:spPr>
            <a:xfrm>
              <a:off x="14147800" y="11717703"/>
              <a:ext cx="835758" cy="5783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𝐹</a:t>
              </a:r>
              <a:r>
                <a:rPr lang="fa-IR" sz="3600" b="0" i="0">
                  <a:latin typeface="Cambria Math" panose="02040503050406030204" pitchFamily="18" charset="0"/>
                </a:rPr>
                <a:t>_(</a:t>
              </a:r>
              <a:r>
                <a:rPr lang="en-US" sz="3600" b="0" i="0">
                  <a:latin typeface="Cambria Math" panose="02040503050406030204" pitchFamily="18" charset="0"/>
                </a:rPr>
                <a:t>𝑃,𝑥</a:t>
              </a:r>
              <a:r>
                <a:rPr lang="fa-IR" sz="3600" b="0" i="0">
                  <a:latin typeface="Cambria Math" panose="02040503050406030204" pitchFamily="18" charset="0"/>
                </a:rPr>
                <a:t>)</a:t>
              </a:r>
              <a:endParaRPr lang="fa-IR" sz="2800"/>
            </a:p>
          </xdr:txBody>
        </xdr:sp>
      </mc:Fallback>
    </mc:AlternateContent>
    <xdr:clientData/>
  </xdr:oneCellAnchor>
  <xdr:oneCellAnchor>
    <xdr:from>
      <xdr:col>23</xdr:col>
      <xdr:colOff>415192</xdr:colOff>
      <xdr:row>36</xdr:row>
      <xdr:rowOff>134326</xdr:rowOff>
    </xdr:from>
    <xdr:ext cx="842597" cy="5977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/>
            <xdr:cNvSpPr txBox="1"/>
          </xdr:nvSpPr>
          <xdr:spPr>
            <a:xfrm>
              <a:off x="15936057" y="11723076"/>
              <a:ext cx="842597" cy="597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fa-IR" sz="2800"/>
            </a:p>
          </xdr:txBody>
        </xdr:sp>
      </mc:Choice>
      <mc:Fallback xmlns="">
        <xdr:sp macro="" textlink="">
          <xdr:nvSpPr>
            <xdr:cNvPr id="92" name="TextBox 91"/>
            <xdr:cNvSpPr txBox="1"/>
          </xdr:nvSpPr>
          <xdr:spPr>
            <a:xfrm>
              <a:off x="15936057" y="11723076"/>
              <a:ext cx="842597" cy="597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𝐹</a:t>
              </a:r>
              <a:r>
                <a:rPr lang="fa-IR" sz="3600" b="0" i="0">
                  <a:latin typeface="Cambria Math" panose="02040503050406030204" pitchFamily="18" charset="0"/>
                </a:rPr>
                <a:t>_(</a:t>
              </a:r>
              <a:r>
                <a:rPr lang="en-US" sz="3600" b="0" i="0">
                  <a:latin typeface="Cambria Math" panose="02040503050406030204" pitchFamily="18" charset="0"/>
                </a:rPr>
                <a:t>𝑝,𝑦</a:t>
              </a:r>
              <a:r>
                <a:rPr lang="fa-IR" sz="3600" b="0" i="0">
                  <a:latin typeface="Cambria Math" panose="02040503050406030204" pitchFamily="18" charset="0"/>
                </a:rPr>
                <a:t>)</a:t>
              </a:r>
              <a:endParaRPr lang="fa-IR" sz="2800"/>
            </a:p>
          </xdr:txBody>
        </xdr:sp>
      </mc:Fallback>
    </mc:AlternateContent>
    <xdr:clientData/>
  </xdr:oneCellAnchor>
  <xdr:twoCellAnchor>
    <xdr:from>
      <xdr:col>21</xdr:col>
      <xdr:colOff>561732</xdr:colOff>
      <xdr:row>24</xdr:row>
      <xdr:rowOff>280147</xdr:rowOff>
    </xdr:from>
    <xdr:to>
      <xdr:col>23</xdr:col>
      <xdr:colOff>840446</xdr:colOff>
      <xdr:row>36</xdr:row>
      <xdr:rowOff>378561</xdr:rowOff>
    </xdr:to>
    <xdr:cxnSp macro="">
      <xdr:nvCxnSpPr>
        <xdr:cNvPr id="100" name="Elbow Connector 99"/>
        <xdr:cNvCxnSpPr/>
      </xdr:nvCxnSpPr>
      <xdr:spPr>
        <a:xfrm rot="5400000" flipH="1" flipV="1">
          <a:off x="15376411" y="9188321"/>
          <a:ext cx="3785149" cy="174668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336177</xdr:colOff>
      <xdr:row>24</xdr:row>
      <xdr:rowOff>89647</xdr:rowOff>
    </xdr:from>
    <xdr:to>
      <xdr:col>24</xdr:col>
      <xdr:colOff>415193</xdr:colOff>
      <xdr:row>36</xdr:row>
      <xdr:rowOff>305290</xdr:rowOff>
    </xdr:to>
    <xdr:cxnSp macro="">
      <xdr:nvCxnSpPr>
        <xdr:cNvPr id="114" name="Straight Arrow Connector 113"/>
        <xdr:cNvCxnSpPr/>
      </xdr:nvCxnSpPr>
      <xdr:spPr>
        <a:xfrm flipH="1" flipV="1">
          <a:off x="18500912" y="7978588"/>
          <a:ext cx="79016" cy="3902378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133684</xdr:colOff>
      <xdr:row>39</xdr:row>
      <xdr:rowOff>16710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9" name="TextBox 128"/>
            <xdr:cNvSpPr txBox="1"/>
          </xdr:nvSpPr>
          <xdr:spPr>
            <a:xfrm>
              <a:off x="1543384" y="1378986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29" name="TextBox 128"/>
            <xdr:cNvSpPr txBox="1"/>
          </xdr:nvSpPr>
          <xdr:spPr>
            <a:xfrm>
              <a:off x="1543384" y="1378986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𝒔𝒕−𝟒(𝒎)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12</xdr:col>
      <xdr:colOff>197853</xdr:colOff>
      <xdr:row>39</xdr:row>
      <xdr:rowOff>33421</xdr:rowOff>
    </xdr:from>
    <xdr:ext cx="125329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7" name="TextBox 136"/>
            <xdr:cNvSpPr txBox="1"/>
          </xdr:nvSpPr>
          <xdr:spPr>
            <a:xfrm>
              <a:off x="9379953" y="13806571"/>
              <a:ext cx="125329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37" name="TextBox 136"/>
            <xdr:cNvSpPr txBox="1"/>
          </xdr:nvSpPr>
          <xdr:spPr>
            <a:xfrm>
              <a:off x="9379953" y="13806571"/>
              <a:ext cx="125329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𝒔𝒕𝑮(𝒎)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8" name="TextBox 13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38" name="TextBox 13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9" name="TextBox 138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39" name="TextBox 138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12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0" name="TextBox 139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0" name="TextBox 139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16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1" name="TextBox 140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1" name="TextBox 140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20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2" name="TextBox 141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2" name="TextBox 141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8" name="TextBox 14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8" name="TextBox 14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9" name="TextBox 148"/>
            <xdr:cNvSpPr txBox="1"/>
          </xdr:nvSpPr>
          <xdr:spPr>
            <a:xfrm>
              <a:off x="4344737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9" name="TextBox 148"/>
            <xdr:cNvSpPr txBox="1"/>
          </xdr:nvSpPr>
          <xdr:spPr>
            <a:xfrm>
              <a:off x="4344737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12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0" name="TextBox 149"/>
            <xdr:cNvSpPr txBox="1"/>
          </xdr:nvSpPr>
          <xdr:spPr>
            <a:xfrm>
              <a:off x="7152105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50" name="TextBox 149"/>
            <xdr:cNvSpPr txBox="1"/>
          </xdr:nvSpPr>
          <xdr:spPr>
            <a:xfrm>
              <a:off x="7152105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16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1" name="TextBox 150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51" name="TextBox 150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20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2" name="TextBox 151"/>
            <xdr:cNvSpPr txBox="1"/>
          </xdr:nvSpPr>
          <xdr:spPr>
            <a:xfrm>
              <a:off x="13619079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52" name="TextBox 151"/>
            <xdr:cNvSpPr txBox="1"/>
          </xdr:nvSpPr>
          <xdr:spPr>
            <a:xfrm>
              <a:off x="13619079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30</xdr:col>
      <xdr:colOff>116974</xdr:colOff>
      <xdr:row>61</xdr:row>
      <xdr:rowOff>267368</xdr:rowOff>
    </xdr:from>
    <xdr:to>
      <xdr:col>32</xdr:col>
      <xdr:colOff>1</xdr:colOff>
      <xdr:row>61</xdr:row>
      <xdr:rowOff>284079</xdr:rowOff>
    </xdr:to>
    <xdr:cxnSp macro="">
      <xdr:nvCxnSpPr>
        <xdr:cNvPr id="17" name="Straight Connector 16"/>
        <xdr:cNvCxnSpPr/>
      </xdr:nvCxnSpPr>
      <xdr:spPr>
        <a:xfrm flipH="1" flipV="1">
          <a:off x="21055263" y="20553947"/>
          <a:ext cx="1286712" cy="16711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501315</xdr:colOff>
      <xdr:row>56</xdr:row>
      <xdr:rowOff>0</xdr:rowOff>
    </xdr:from>
    <xdr:to>
      <xdr:col>32</xdr:col>
      <xdr:colOff>16712</xdr:colOff>
      <xdr:row>56</xdr:row>
      <xdr:rowOff>0</xdr:rowOff>
    </xdr:to>
    <xdr:cxnSp macro="">
      <xdr:nvCxnSpPr>
        <xdr:cNvPr id="69" name="Straight Connector 68"/>
        <xdr:cNvCxnSpPr/>
      </xdr:nvCxnSpPr>
      <xdr:spPr>
        <a:xfrm flipH="1">
          <a:off x="20520526" y="18765921"/>
          <a:ext cx="183816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100263</xdr:colOff>
      <xdr:row>50</xdr:row>
      <xdr:rowOff>0</xdr:rowOff>
    </xdr:from>
    <xdr:to>
      <xdr:col>31</xdr:col>
      <xdr:colOff>687137</xdr:colOff>
      <xdr:row>50</xdr:row>
      <xdr:rowOff>2005</xdr:rowOff>
    </xdr:to>
    <xdr:cxnSp macro="">
      <xdr:nvCxnSpPr>
        <xdr:cNvPr id="72" name="Straight Connector 71"/>
        <xdr:cNvCxnSpPr/>
      </xdr:nvCxnSpPr>
      <xdr:spPr>
        <a:xfrm flipH="1" flipV="1">
          <a:off x="19902237" y="16944474"/>
          <a:ext cx="1990558" cy="200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467894</xdr:colOff>
      <xdr:row>44</xdr:row>
      <xdr:rowOff>0</xdr:rowOff>
    </xdr:from>
    <xdr:to>
      <xdr:col>32</xdr:col>
      <xdr:colOff>20722</xdr:colOff>
      <xdr:row>44</xdr:row>
      <xdr:rowOff>4012</xdr:rowOff>
    </xdr:to>
    <xdr:cxnSp macro="">
      <xdr:nvCxnSpPr>
        <xdr:cNvPr id="73" name="Straight Connector 72"/>
        <xdr:cNvCxnSpPr/>
      </xdr:nvCxnSpPr>
      <xdr:spPr>
        <a:xfrm flipH="1" flipV="1">
          <a:off x="19568026" y="15123026"/>
          <a:ext cx="2794670" cy="401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38</xdr:row>
      <xdr:rowOff>6016</xdr:rowOff>
    </xdr:from>
    <xdr:to>
      <xdr:col>32</xdr:col>
      <xdr:colOff>6017</xdr:colOff>
      <xdr:row>38</xdr:row>
      <xdr:rowOff>16710</xdr:rowOff>
    </xdr:to>
    <xdr:cxnSp macro="">
      <xdr:nvCxnSpPr>
        <xdr:cNvPr id="75" name="Straight Connector 74"/>
        <xdr:cNvCxnSpPr/>
      </xdr:nvCxnSpPr>
      <xdr:spPr>
        <a:xfrm flipH="1">
          <a:off x="19100132" y="13307595"/>
          <a:ext cx="2813385" cy="10694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533735</xdr:colOff>
      <xdr:row>58</xdr:row>
      <xdr:rowOff>283409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Box 76"/>
            <xdr:cNvSpPr txBox="1"/>
          </xdr:nvSpPr>
          <xdr:spPr>
            <a:xfrm>
              <a:off x="19564685" y="19904909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77" name="TextBox 76"/>
            <xdr:cNvSpPr txBox="1"/>
          </xdr:nvSpPr>
          <xdr:spPr>
            <a:xfrm>
              <a:off x="19564685" y="19904909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24</xdr:col>
      <xdr:colOff>457534</xdr:colOff>
      <xdr:row>52</xdr:row>
      <xdr:rowOff>297782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Box 79"/>
            <xdr:cNvSpPr txBox="1"/>
          </xdr:nvSpPr>
          <xdr:spPr>
            <a:xfrm>
              <a:off x="19488484" y="1807143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0" name="TextBox 79"/>
            <xdr:cNvSpPr txBox="1"/>
          </xdr:nvSpPr>
          <xdr:spPr>
            <a:xfrm>
              <a:off x="19488484" y="1807143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24</xdr:col>
      <xdr:colOff>532731</xdr:colOff>
      <xdr:row>46</xdr:row>
      <xdr:rowOff>286418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2" name="TextBox 81"/>
            <xdr:cNvSpPr txBox="1"/>
          </xdr:nvSpPr>
          <xdr:spPr>
            <a:xfrm>
              <a:off x="19563681" y="16212218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2" name="TextBox 81"/>
            <xdr:cNvSpPr txBox="1"/>
          </xdr:nvSpPr>
          <xdr:spPr>
            <a:xfrm>
              <a:off x="19563681" y="16212218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24</xdr:col>
      <xdr:colOff>467894</xdr:colOff>
      <xdr:row>40</xdr:row>
      <xdr:rowOff>284079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4" name="TextBox 83"/>
            <xdr:cNvSpPr txBox="1"/>
          </xdr:nvSpPr>
          <xdr:spPr>
            <a:xfrm>
              <a:off x="16760657" y="14203947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4" name="TextBox 83"/>
            <xdr:cNvSpPr txBox="1"/>
          </xdr:nvSpPr>
          <xdr:spPr>
            <a:xfrm>
              <a:off x="16760657" y="14203947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27</xdr:col>
      <xdr:colOff>267370</xdr:colOff>
      <xdr:row>34</xdr:row>
      <xdr:rowOff>167105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/>
            <xdr:cNvSpPr txBox="1"/>
          </xdr:nvSpPr>
          <xdr:spPr>
            <a:xfrm>
              <a:off x="18665659" y="1117934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6" name="TextBox 85"/>
            <xdr:cNvSpPr txBox="1"/>
          </xdr:nvSpPr>
          <xdr:spPr>
            <a:xfrm>
              <a:off x="18665659" y="1117934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28</xdr:col>
      <xdr:colOff>150393</xdr:colOff>
      <xdr:row>62</xdr:row>
      <xdr:rowOff>0</xdr:rowOff>
    </xdr:from>
    <xdr:to>
      <xdr:col>29</xdr:col>
      <xdr:colOff>518025</xdr:colOff>
      <xdr:row>62</xdr:row>
      <xdr:rowOff>718</xdr:rowOff>
    </xdr:to>
    <xdr:cxnSp macro="">
      <xdr:nvCxnSpPr>
        <xdr:cNvPr id="90" name="Straight Arrow Connector 89"/>
        <xdr:cNvCxnSpPr/>
      </xdr:nvCxnSpPr>
      <xdr:spPr>
        <a:xfrm flipV="1">
          <a:off x="19250525" y="20587368"/>
          <a:ext cx="1286711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35425</xdr:colOff>
      <xdr:row>56</xdr:row>
      <xdr:rowOff>18715</xdr:rowOff>
    </xdr:from>
    <xdr:to>
      <xdr:col>29</xdr:col>
      <xdr:colOff>403057</xdr:colOff>
      <xdr:row>56</xdr:row>
      <xdr:rowOff>19433</xdr:rowOff>
    </xdr:to>
    <xdr:cxnSp macro="">
      <xdr:nvCxnSpPr>
        <xdr:cNvPr id="93" name="Straight Arrow Connector 92"/>
        <xdr:cNvCxnSpPr/>
      </xdr:nvCxnSpPr>
      <xdr:spPr>
        <a:xfrm flipV="1">
          <a:off x="19135557" y="18784636"/>
          <a:ext cx="1286711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37430</xdr:colOff>
      <xdr:row>50</xdr:row>
      <xdr:rowOff>21438</xdr:rowOff>
    </xdr:from>
    <xdr:to>
      <xdr:col>28</xdr:col>
      <xdr:colOff>818815</xdr:colOff>
      <xdr:row>50</xdr:row>
      <xdr:rowOff>33421</xdr:rowOff>
    </xdr:to>
    <xdr:cxnSp macro="">
      <xdr:nvCxnSpPr>
        <xdr:cNvPr id="94" name="Straight Arrow Connector 93"/>
        <xdr:cNvCxnSpPr/>
      </xdr:nvCxnSpPr>
      <xdr:spPr>
        <a:xfrm>
          <a:off x="19137562" y="16965912"/>
          <a:ext cx="781385" cy="11983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689142</xdr:colOff>
      <xdr:row>44</xdr:row>
      <xdr:rowOff>33421</xdr:rowOff>
    </xdr:from>
    <xdr:to>
      <xdr:col>28</xdr:col>
      <xdr:colOff>417763</xdr:colOff>
      <xdr:row>44</xdr:row>
      <xdr:rowOff>38867</xdr:rowOff>
    </xdr:to>
    <xdr:cxnSp macro="">
      <xdr:nvCxnSpPr>
        <xdr:cNvPr id="95" name="Straight Arrow Connector 94"/>
        <xdr:cNvCxnSpPr/>
      </xdr:nvCxnSpPr>
      <xdr:spPr>
        <a:xfrm flipV="1">
          <a:off x="19087431" y="15156447"/>
          <a:ext cx="430464" cy="5446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852236</xdr:colOff>
      <xdr:row>37</xdr:row>
      <xdr:rowOff>50132</xdr:rowOff>
    </xdr:from>
    <xdr:to>
      <xdr:col>29</xdr:col>
      <xdr:colOff>267368</xdr:colOff>
      <xdr:row>37</xdr:row>
      <xdr:rowOff>668421</xdr:rowOff>
    </xdr:to>
    <xdr:cxnSp macro="">
      <xdr:nvCxnSpPr>
        <xdr:cNvPr id="96" name="Straight Arrow Connector 95"/>
        <xdr:cNvCxnSpPr/>
      </xdr:nvCxnSpPr>
      <xdr:spPr>
        <a:xfrm>
          <a:off x="19952368" y="12666579"/>
          <a:ext cx="334211" cy="618289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190500</xdr:colOff>
      <xdr:row>61</xdr:row>
      <xdr:rowOff>284080</xdr:rowOff>
    </xdr:from>
    <xdr:to>
      <xdr:col>49</xdr:col>
      <xdr:colOff>2</xdr:colOff>
      <xdr:row>61</xdr:row>
      <xdr:rowOff>285750</xdr:rowOff>
    </xdr:to>
    <xdr:cxnSp macro="">
      <xdr:nvCxnSpPr>
        <xdr:cNvPr id="97" name="Straight Connector 96"/>
        <xdr:cNvCxnSpPr/>
      </xdr:nvCxnSpPr>
      <xdr:spPr>
        <a:xfrm flipH="1">
          <a:off x="36233100" y="20819980"/>
          <a:ext cx="1219202" cy="167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501315</xdr:colOff>
      <xdr:row>56</xdr:row>
      <xdr:rowOff>0</xdr:rowOff>
    </xdr:from>
    <xdr:to>
      <xdr:col>49</xdr:col>
      <xdr:colOff>16712</xdr:colOff>
      <xdr:row>56</xdr:row>
      <xdr:rowOff>0</xdr:rowOff>
    </xdr:to>
    <xdr:cxnSp macro="">
      <xdr:nvCxnSpPr>
        <xdr:cNvPr id="98" name="Straight Connector 97"/>
        <xdr:cNvCxnSpPr/>
      </xdr:nvCxnSpPr>
      <xdr:spPr>
        <a:xfrm flipH="1">
          <a:off x="20694315" y="18750643"/>
          <a:ext cx="185582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100263</xdr:colOff>
      <xdr:row>50</xdr:row>
      <xdr:rowOff>0</xdr:rowOff>
    </xdr:from>
    <xdr:to>
      <xdr:col>48</xdr:col>
      <xdr:colOff>687137</xdr:colOff>
      <xdr:row>50</xdr:row>
      <xdr:rowOff>2005</xdr:rowOff>
    </xdr:to>
    <xdr:cxnSp macro="">
      <xdr:nvCxnSpPr>
        <xdr:cNvPr id="99" name="Straight Connector 98"/>
        <xdr:cNvCxnSpPr/>
      </xdr:nvCxnSpPr>
      <xdr:spPr>
        <a:xfrm flipH="1" flipV="1">
          <a:off x="20293263" y="16927286"/>
          <a:ext cx="2219731" cy="200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467894</xdr:colOff>
      <xdr:row>44</xdr:row>
      <xdr:rowOff>0</xdr:rowOff>
    </xdr:from>
    <xdr:to>
      <xdr:col>49</xdr:col>
      <xdr:colOff>20722</xdr:colOff>
      <xdr:row>44</xdr:row>
      <xdr:rowOff>4012</xdr:rowOff>
    </xdr:to>
    <xdr:cxnSp macro="">
      <xdr:nvCxnSpPr>
        <xdr:cNvPr id="101" name="Straight Connector 100"/>
        <xdr:cNvCxnSpPr/>
      </xdr:nvCxnSpPr>
      <xdr:spPr>
        <a:xfrm flipH="1" flipV="1">
          <a:off x="19735608" y="15103929"/>
          <a:ext cx="2818543" cy="401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38</xdr:row>
      <xdr:rowOff>6016</xdr:rowOff>
    </xdr:from>
    <xdr:to>
      <xdr:col>49</xdr:col>
      <xdr:colOff>6017</xdr:colOff>
      <xdr:row>38</xdr:row>
      <xdr:rowOff>16710</xdr:rowOff>
    </xdr:to>
    <xdr:cxnSp macro="">
      <xdr:nvCxnSpPr>
        <xdr:cNvPr id="102" name="Straight Connector 101"/>
        <xdr:cNvCxnSpPr/>
      </xdr:nvCxnSpPr>
      <xdr:spPr>
        <a:xfrm flipH="1">
          <a:off x="19267714" y="13286587"/>
          <a:ext cx="3271732" cy="10694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150393</xdr:colOff>
      <xdr:row>62</xdr:row>
      <xdr:rowOff>0</xdr:rowOff>
    </xdr:from>
    <xdr:to>
      <xdr:col>46</xdr:col>
      <xdr:colOff>518025</xdr:colOff>
      <xdr:row>62</xdr:row>
      <xdr:rowOff>718</xdr:rowOff>
    </xdr:to>
    <xdr:cxnSp macro="">
      <xdr:nvCxnSpPr>
        <xdr:cNvPr id="103" name="Straight Arrow Connector 102"/>
        <xdr:cNvCxnSpPr/>
      </xdr:nvCxnSpPr>
      <xdr:spPr>
        <a:xfrm flipV="1">
          <a:off x="19418107" y="20574000"/>
          <a:ext cx="1292918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35425</xdr:colOff>
      <xdr:row>56</xdr:row>
      <xdr:rowOff>18715</xdr:rowOff>
    </xdr:from>
    <xdr:to>
      <xdr:col>46</xdr:col>
      <xdr:colOff>403057</xdr:colOff>
      <xdr:row>56</xdr:row>
      <xdr:rowOff>19433</xdr:rowOff>
    </xdr:to>
    <xdr:cxnSp macro="">
      <xdr:nvCxnSpPr>
        <xdr:cNvPr id="104" name="Straight Arrow Connector 103"/>
        <xdr:cNvCxnSpPr/>
      </xdr:nvCxnSpPr>
      <xdr:spPr>
        <a:xfrm flipV="1">
          <a:off x="19303139" y="18769358"/>
          <a:ext cx="1292918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37430</xdr:colOff>
      <xdr:row>50</xdr:row>
      <xdr:rowOff>21438</xdr:rowOff>
    </xdr:from>
    <xdr:to>
      <xdr:col>45</xdr:col>
      <xdr:colOff>818815</xdr:colOff>
      <xdr:row>50</xdr:row>
      <xdr:rowOff>33421</xdr:rowOff>
    </xdr:to>
    <xdr:cxnSp macro="">
      <xdr:nvCxnSpPr>
        <xdr:cNvPr id="105" name="Straight Arrow Connector 104"/>
        <xdr:cNvCxnSpPr/>
      </xdr:nvCxnSpPr>
      <xdr:spPr>
        <a:xfrm>
          <a:off x="19305144" y="16948724"/>
          <a:ext cx="781385" cy="11983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689142</xdr:colOff>
      <xdr:row>44</xdr:row>
      <xdr:rowOff>33421</xdr:rowOff>
    </xdr:from>
    <xdr:to>
      <xdr:col>45</xdr:col>
      <xdr:colOff>417763</xdr:colOff>
      <xdr:row>44</xdr:row>
      <xdr:rowOff>38867</xdr:rowOff>
    </xdr:to>
    <xdr:cxnSp macro="">
      <xdr:nvCxnSpPr>
        <xdr:cNvPr id="106" name="Straight Arrow Connector 105"/>
        <xdr:cNvCxnSpPr/>
      </xdr:nvCxnSpPr>
      <xdr:spPr>
        <a:xfrm flipV="1">
          <a:off x="19249285" y="15137350"/>
          <a:ext cx="436192" cy="5446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42</xdr:col>
      <xdr:colOff>3162300</xdr:colOff>
      <xdr:row>59</xdr:row>
      <xdr:rowOff>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TextBox 106"/>
            <xdr:cNvSpPr txBox="1"/>
          </xdr:nvSpPr>
          <xdr:spPr>
            <a:xfrm>
              <a:off x="32632650" y="199263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07" name="TextBox 106"/>
            <xdr:cNvSpPr txBox="1"/>
          </xdr:nvSpPr>
          <xdr:spPr>
            <a:xfrm>
              <a:off x="32632650" y="199263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42</xdr:col>
      <xdr:colOff>3162300</xdr:colOff>
      <xdr:row>53</xdr:row>
      <xdr:rowOff>57150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/>
            <xdr:cNvSpPr txBox="1"/>
          </xdr:nvSpPr>
          <xdr:spPr>
            <a:xfrm>
              <a:off x="32632650" y="181356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08" name="TextBox 107"/>
            <xdr:cNvSpPr txBox="1"/>
          </xdr:nvSpPr>
          <xdr:spPr>
            <a:xfrm>
              <a:off x="32632650" y="181356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42</xdr:col>
      <xdr:colOff>3181350</xdr:colOff>
      <xdr:row>47</xdr:row>
      <xdr:rowOff>19050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9" name="TextBox 108"/>
            <xdr:cNvSpPr txBox="1"/>
          </xdr:nvSpPr>
          <xdr:spPr>
            <a:xfrm>
              <a:off x="32651700" y="162496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09" name="TextBox 108"/>
            <xdr:cNvSpPr txBox="1"/>
          </xdr:nvSpPr>
          <xdr:spPr>
            <a:xfrm>
              <a:off x="32651700" y="162496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42</xdr:col>
      <xdr:colOff>2990850</xdr:colOff>
      <xdr:row>40</xdr:row>
      <xdr:rowOff>285750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0" name="TextBox 109"/>
            <xdr:cNvSpPr txBox="1"/>
          </xdr:nvSpPr>
          <xdr:spPr>
            <a:xfrm>
              <a:off x="32461200" y="143637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0" name="TextBox 109"/>
            <xdr:cNvSpPr txBox="1"/>
          </xdr:nvSpPr>
          <xdr:spPr>
            <a:xfrm>
              <a:off x="32461200" y="143637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44</xdr:col>
      <xdr:colOff>495300</xdr:colOff>
      <xdr:row>34</xdr:row>
      <xdr:rowOff>190500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TextBox 110"/>
            <xdr:cNvSpPr txBox="1"/>
          </xdr:nvSpPr>
          <xdr:spPr>
            <a:xfrm>
              <a:off x="34651950" y="113347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1" name="TextBox 110"/>
            <xdr:cNvSpPr txBox="1"/>
          </xdr:nvSpPr>
          <xdr:spPr>
            <a:xfrm>
              <a:off x="34651950" y="113347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6</xdr:col>
      <xdr:colOff>0</xdr:colOff>
      <xdr:row>39</xdr:row>
      <xdr:rowOff>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/>
            <xdr:cNvSpPr txBox="1"/>
          </xdr:nvSpPr>
          <xdr:spPr>
            <a:xfrm>
              <a:off x="3352800" y="137731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3352800" y="137731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𝒔𝒕−𝟑(𝒎)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95250</xdr:colOff>
      <xdr:row>39</xdr:row>
      <xdr:rowOff>38100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3" name="TextBox 112"/>
            <xdr:cNvSpPr txBox="1"/>
          </xdr:nvSpPr>
          <xdr:spPr>
            <a:xfrm>
              <a:off x="5391150" y="138112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3" name="TextBox 112"/>
            <xdr:cNvSpPr txBox="1"/>
          </xdr:nvSpPr>
          <xdr:spPr>
            <a:xfrm>
              <a:off x="5391150" y="138112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𝒔𝒕−𝟐(𝒎)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10</xdr:col>
      <xdr:colOff>95250</xdr:colOff>
      <xdr:row>39</xdr:row>
      <xdr:rowOff>19050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5" name="TextBox 114"/>
            <xdr:cNvSpPr txBox="1"/>
          </xdr:nvSpPr>
          <xdr:spPr>
            <a:xfrm>
              <a:off x="7334250" y="1379220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5" name="TextBox 114"/>
            <xdr:cNvSpPr txBox="1"/>
          </xdr:nvSpPr>
          <xdr:spPr>
            <a:xfrm>
              <a:off x="7334250" y="1379220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𝒔𝒕−𝟏(𝒎)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46</xdr:col>
      <xdr:colOff>0</xdr:colOff>
      <xdr:row>37</xdr:row>
      <xdr:rowOff>0</xdr:rowOff>
    </xdr:from>
    <xdr:to>
      <xdr:col>46</xdr:col>
      <xdr:colOff>329532</xdr:colOff>
      <xdr:row>37</xdr:row>
      <xdr:rowOff>618289</xdr:rowOff>
    </xdr:to>
    <xdr:cxnSp macro="">
      <xdr:nvCxnSpPr>
        <xdr:cNvPr id="116" name="Straight Arrow Connector 115"/>
        <xdr:cNvCxnSpPr/>
      </xdr:nvCxnSpPr>
      <xdr:spPr>
        <a:xfrm>
          <a:off x="38233350" y="12763500"/>
          <a:ext cx="329532" cy="618289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940594</xdr:colOff>
      <xdr:row>20</xdr:row>
      <xdr:rowOff>160734</xdr:rowOff>
    </xdr:from>
    <xdr:to>
      <xdr:col>9</xdr:col>
      <xdr:colOff>285750</xdr:colOff>
      <xdr:row>20</xdr:row>
      <xdr:rowOff>172641</xdr:rowOff>
    </xdr:to>
    <xdr:cxnSp macro="">
      <xdr:nvCxnSpPr>
        <xdr:cNvPr id="132" name="Straight Arrow Connector 131"/>
        <xdr:cNvCxnSpPr/>
      </xdr:nvCxnSpPr>
      <xdr:spPr>
        <a:xfrm flipH="1" flipV="1">
          <a:off x="6191250" y="6929437"/>
          <a:ext cx="309563" cy="1190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483674</xdr:colOff>
      <xdr:row>5</xdr:row>
      <xdr:rowOff>82131</xdr:rowOff>
    </xdr:from>
    <xdr:to>
      <xdr:col>51</xdr:col>
      <xdr:colOff>2036</xdr:colOff>
      <xdr:row>17</xdr:row>
      <xdr:rowOff>191519</xdr:rowOff>
    </xdr:to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685703" y="1751807"/>
          <a:ext cx="12068950" cy="4165918"/>
        </a:xfrm>
        <a:prstGeom prst="rect">
          <a:avLst/>
        </a:prstGeom>
      </xdr:spPr>
    </xdr:pic>
    <xdr:clientData/>
  </xdr:twoCellAnchor>
  <xdr:twoCellAnchor editAs="oneCell">
    <xdr:from>
      <xdr:col>23</xdr:col>
      <xdr:colOff>33618</xdr:colOff>
      <xdr:row>3</xdr:row>
      <xdr:rowOff>112059</xdr:rowOff>
    </xdr:from>
    <xdr:to>
      <xdr:col>27</xdr:col>
      <xdr:colOff>22412</xdr:colOff>
      <xdr:row>3</xdr:row>
      <xdr:rowOff>416885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35500" y="986118"/>
          <a:ext cx="2667000" cy="304826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201706</xdr:rowOff>
    </xdr:from>
    <xdr:to>
      <xdr:col>32</xdr:col>
      <xdr:colOff>134471</xdr:colOff>
      <xdr:row>6</xdr:row>
      <xdr:rowOff>179295</xdr:rowOff>
    </xdr:to>
    <xdr:sp macro="" textlink="">
      <xdr:nvSpPr>
        <xdr:cNvPr id="21" name="Rounded Rectangle 20"/>
        <xdr:cNvSpPr/>
      </xdr:nvSpPr>
      <xdr:spPr>
        <a:xfrm>
          <a:off x="9614647" y="201706"/>
          <a:ext cx="13906500" cy="1938618"/>
        </a:xfrm>
        <a:prstGeom prst="round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19</xdr:col>
      <xdr:colOff>813827</xdr:colOff>
      <xdr:row>37</xdr:row>
      <xdr:rowOff>717</xdr:rowOff>
    </xdr:to>
    <xdr:cxnSp macro="">
      <xdr:nvCxnSpPr>
        <xdr:cNvPr id="117" name="Straight Arrow Connector 116"/>
        <xdr:cNvCxnSpPr/>
      </xdr:nvCxnSpPr>
      <xdr:spPr>
        <a:xfrm flipV="1">
          <a:off x="13210442" y="12499731"/>
          <a:ext cx="1817616" cy="717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156882</xdr:colOff>
      <xdr:row>7</xdr:row>
      <xdr:rowOff>67235</xdr:rowOff>
    </xdr:from>
    <xdr:to>
      <xdr:col>27</xdr:col>
      <xdr:colOff>78441</xdr:colOff>
      <xdr:row>23</xdr:row>
      <xdr:rowOff>81742</xdr:rowOff>
    </xdr:to>
    <xdr:pic>
      <xdr:nvPicPr>
        <xdr:cNvPr id="119" name="Picture 118" descr="C:\Users\HP8770W\Desktop\GetData 2.24\fp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0794" y="2330823"/>
          <a:ext cx="4067736" cy="5359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599515</xdr:colOff>
      <xdr:row>11</xdr:row>
      <xdr:rowOff>32259</xdr:rowOff>
    </xdr:from>
    <xdr:to>
      <xdr:col>28</xdr:col>
      <xdr:colOff>481853</xdr:colOff>
      <xdr:row>15</xdr:row>
      <xdr:rowOff>291353</xdr:rowOff>
    </xdr:to>
    <xdr:cxnSp macro="">
      <xdr:nvCxnSpPr>
        <xdr:cNvPr id="61" name="Straight Arrow Connector 60"/>
        <xdr:cNvCxnSpPr/>
      </xdr:nvCxnSpPr>
      <xdr:spPr>
        <a:xfrm>
          <a:off x="13833662" y="3674171"/>
          <a:ext cx="7233397" cy="1514153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179294</xdr:colOff>
      <xdr:row>12</xdr:row>
      <xdr:rowOff>0</xdr:rowOff>
    </xdr:from>
    <xdr:to>
      <xdr:col>28</xdr:col>
      <xdr:colOff>605118</xdr:colOff>
      <xdr:row>13</xdr:row>
      <xdr:rowOff>123265</xdr:rowOff>
    </xdr:to>
    <xdr:sp macro="" textlink="">
      <xdr:nvSpPr>
        <xdr:cNvPr id="45" name="Rectangle 44"/>
        <xdr:cNvSpPr/>
      </xdr:nvSpPr>
      <xdr:spPr>
        <a:xfrm>
          <a:off x="20764500" y="3933265"/>
          <a:ext cx="425824" cy="4930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62752</xdr:colOff>
      <xdr:row>16</xdr:row>
      <xdr:rowOff>141194</xdr:rowOff>
    </xdr:from>
    <xdr:to>
      <xdr:col>20</xdr:col>
      <xdr:colOff>549087</xdr:colOff>
      <xdr:row>17</xdr:row>
      <xdr:rowOff>369794</xdr:rowOff>
    </xdr:to>
    <xdr:sp macro="" textlink="">
      <xdr:nvSpPr>
        <xdr:cNvPr id="120" name="Rectangle 119"/>
        <xdr:cNvSpPr/>
      </xdr:nvSpPr>
      <xdr:spPr>
        <a:xfrm>
          <a:off x="15291546" y="5475194"/>
          <a:ext cx="486335" cy="609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524298</xdr:colOff>
      <xdr:row>11</xdr:row>
      <xdr:rowOff>144318</xdr:rowOff>
    </xdr:from>
    <xdr:to>
      <xdr:col>21</xdr:col>
      <xdr:colOff>392206</xdr:colOff>
      <xdr:row>15</xdr:row>
      <xdr:rowOff>358588</xdr:rowOff>
    </xdr:to>
    <xdr:cxnSp macro="">
      <xdr:nvCxnSpPr>
        <xdr:cNvPr id="10" name="Straight Arrow Connector 9"/>
        <xdr:cNvCxnSpPr/>
      </xdr:nvCxnSpPr>
      <xdr:spPr>
        <a:xfrm>
          <a:off x="13758445" y="3786230"/>
          <a:ext cx="2467673" cy="1469329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214311</xdr:colOff>
      <xdr:row>18</xdr:row>
      <xdr:rowOff>21428</xdr:rowOff>
    </xdr:from>
    <xdr:to>
      <xdr:col>43</xdr:col>
      <xdr:colOff>428624</xdr:colOff>
      <xdr:row>36</xdr:row>
      <xdr:rowOff>714374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0"/>
  <sheetViews>
    <sheetView showGridLines="0" tabSelected="1" zoomScale="40" zoomScaleNormal="40" workbookViewId="0">
      <selection activeCell="B18" sqref="B18:C18"/>
    </sheetView>
  </sheetViews>
  <sheetFormatPr defaultColWidth="9.140625" defaultRowHeight="23.25" x14ac:dyDescent="0.25"/>
  <cols>
    <col min="1" max="4" width="9.140625" style="2"/>
    <col min="5" max="14" width="12.5703125" style="2" customWidth="1"/>
    <col min="15" max="15" width="13.140625" style="2" customWidth="1"/>
    <col min="16" max="16" width="11.28515625" style="2" customWidth="1"/>
    <col min="17" max="20" width="15" style="2" customWidth="1"/>
    <col min="21" max="22" width="9.140625" style="2"/>
    <col min="23" max="24" width="13" style="2" customWidth="1"/>
    <col min="25" max="28" width="9.140625" style="2"/>
    <col min="29" max="30" width="12" style="2" customWidth="1"/>
    <col min="31" max="42" width="9.140625" style="2"/>
    <col min="43" max="43" width="45.42578125" style="2" customWidth="1"/>
    <col min="44" max="44" width="15.85546875" style="2" customWidth="1"/>
    <col min="45" max="61" width="9.140625" style="2"/>
    <col min="62" max="63" width="12.42578125" style="2" customWidth="1"/>
    <col min="64" max="16384" width="9.140625" style="2"/>
  </cols>
  <sheetData>
    <row r="1" spans="1:86" x14ac:dyDescent="0.25">
      <c r="A1" s="1"/>
      <c r="B1" s="1"/>
      <c r="C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x14ac:dyDescent="0.25">
      <c r="A2" s="1"/>
      <c r="B2" s="1"/>
      <c r="C2" s="1"/>
      <c r="O2" s="3"/>
      <c r="P2" s="3"/>
      <c r="Q2" s="3"/>
      <c r="R2" s="3"/>
      <c r="S2" s="3"/>
      <c r="T2" s="3"/>
      <c r="U2" s="50" t="s">
        <v>0</v>
      </c>
      <c r="V2" s="50"/>
      <c r="W2" s="50"/>
      <c r="X2" s="50"/>
      <c r="Y2" s="50"/>
      <c r="Z2" s="50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x14ac:dyDescent="0.25">
      <c r="A3" s="1"/>
      <c r="B3" s="1"/>
      <c r="C3" s="1"/>
      <c r="O3" s="3"/>
      <c r="P3" s="3"/>
      <c r="Q3" s="3"/>
      <c r="R3" s="3"/>
      <c r="S3" s="3"/>
      <c r="T3" s="3"/>
      <c r="U3" s="50"/>
      <c r="V3" s="50"/>
      <c r="W3" s="50"/>
      <c r="X3" s="50"/>
      <c r="Y3" s="50"/>
      <c r="Z3" s="50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6" t="s">
        <v>40</v>
      </c>
      <c r="BK3" s="16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6" ht="39.75" customHeight="1" x14ac:dyDescent="0.25">
      <c r="A4" s="1"/>
      <c r="B4" s="1"/>
      <c r="C4" s="1"/>
      <c r="O4" s="3"/>
      <c r="P4" s="3"/>
      <c r="Q4" s="3"/>
      <c r="R4" s="3"/>
      <c r="S4" s="3"/>
      <c r="T4" s="51" t="s">
        <v>16</v>
      </c>
      <c r="U4" s="51"/>
      <c r="V4" s="51"/>
      <c r="W4" s="51"/>
      <c r="X4" s="51"/>
      <c r="Y4" s="56" t="s">
        <v>34</v>
      </c>
      <c r="Z4" s="56"/>
      <c r="AA4" s="56"/>
      <c r="AB4" s="56"/>
      <c r="AC4" s="13" t="s">
        <v>35</v>
      </c>
      <c r="AD4" s="1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5">
        <v>2.0991253644314901E-2</v>
      </c>
      <c r="BK4" s="15">
        <v>3.4985422740524798E-3</v>
      </c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6" x14ac:dyDescent="0.25">
      <c r="A5" s="1"/>
      <c r="B5" s="1"/>
      <c r="C5" s="1"/>
      <c r="O5" s="3"/>
      <c r="P5" s="3"/>
      <c r="Q5" s="3"/>
      <c r="R5" s="3"/>
      <c r="S5" s="3"/>
      <c r="T5" s="3"/>
      <c r="U5" s="50" t="s">
        <v>26</v>
      </c>
      <c r="V5" s="50"/>
      <c r="W5" s="50"/>
      <c r="X5" s="50"/>
      <c r="Y5" s="50"/>
      <c r="Z5" s="50"/>
      <c r="AA5" s="50"/>
      <c r="AB5" s="50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5">
        <v>0.105017646156207</v>
      </c>
      <c r="BK5" s="15">
        <v>1.39941690962099E-2</v>
      </c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x14ac:dyDescent="0.25">
      <c r="A6" s="1"/>
      <c r="B6" s="1"/>
      <c r="C6" s="1"/>
      <c r="O6" s="3"/>
      <c r="P6" s="3"/>
      <c r="Q6" s="3"/>
      <c r="R6" s="3"/>
      <c r="S6" s="3"/>
      <c r="T6" s="3"/>
      <c r="U6" s="50"/>
      <c r="V6" s="50"/>
      <c r="W6" s="50"/>
      <c r="X6" s="50"/>
      <c r="Y6" s="50"/>
      <c r="Z6" s="50"/>
      <c r="AA6" s="50"/>
      <c r="AB6" s="5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5">
        <v>0.167960718121835</v>
      </c>
      <c r="BK6" s="15">
        <v>2.6239067055393601E-2</v>
      </c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1:86" ht="24" thickBot="1" x14ac:dyDescent="0.3">
      <c r="A7" s="1"/>
      <c r="B7" s="1"/>
      <c r="C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5">
        <v>0.23084241215283099</v>
      </c>
      <c r="BK7" s="15">
        <v>4.1982507288629699E-2</v>
      </c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27" thickTop="1" x14ac:dyDescent="0.25">
      <c r="A8" s="1"/>
      <c r="B8" s="1"/>
      <c r="C8" s="1"/>
      <c r="O8" s="1"/>
      <c r="P8" s="4" t="s">
        <v>1</v>
      </c>
      <c r="Q8" s="52" t="s">
        <v>2</v>
      </c>
      <c r="R8" s="52"/>
      <c r="S8" s="5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5">
        <v>0.293754795151143</v>
      </c>
      <c r="BK8" s="15">
        <v>5.5976676384839601E-2</v>
      </c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x14ac:dyDescent="0.25">
      <c r="A9" s="1"/>
      <c r="B9" s="1"/>
      <c r="C9" s="1"/>
      <c r="O9" s="1"/>
      <c r="P9" s="5" t="s">
        <v>3</v>
      </c>
      <c r="Q9" s="54" t="s">
        <v>4</v>
      </c>
      <c r="R9" s="54"/>
      <c r="S9" s="5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5">
        <v>0.35666717814945498</v>
      </c>
      <c r="BK9" s="15">
        <v>6.9970845481049607E-2</v>
      </c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30" customHeight="1" x14ac:dyDescent="0.25">
      <c r="A10" s="1"/>
      <c r="B10" s="1"/>
      <c r="C10" s="1"/>
      <c r="O10" s="1"/>
      <c r="P10" s="5"/>
      <c r="Q10" s="54" t="s">
        <v>5</v>
      </c>
      <c r="R10" s="54"/>
      <c r="S10" s="5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5">
        <v>0.39852692956882002</v>
      </c>
      <c r="BK10" s="15">
        <v>8.3965014577259495E-2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8.5" x14ac:dyDescent="0.25">
      <c r="A11" s="1"/>
      <c r="B11" s="1"/>
      <c r="C11" s="1"/>
      <c r="O11" s="1"/>
      <c r="P11" s="6" t="s">
        <v>6</v>
      </c>
      <c r="Q11" s="54" t="s">
        <v>7</v>
      </c>
      <c r="R11" s="54"/>
      <c r="S11" s="5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5">
        <v>0.46140862359981599</v>
      </c>
      <c r="BK11" s="15">
        <v>9.9708454810495603E-2</v>
      </c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x14ac:dyDescent="0.25">
      <c r="A12" s="1"/>
      <c r="B12" s="1"/>
      <c r="C12" s="1"/>
      <c r="O12" s="1"/>
      <c r="P12" s="7" t="s">
        <v>8</v>
      </c>
      <c r="Q12" s="54" t="s">
        <v>9</v>
      </c>
      <c r="R12" s="54"/>
      <c r="S12" s="5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5">
        <v>0.50329906398649704</v>
      </c>
      <c r="BK12" s="15">
        <v>0.11195335276967899</v>
      </c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9.2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" t="s">
        <v>10</v>
      </c>
      <c r="Q13" s="57" t="s">
        <v>11</v>
      </c>
      <c r="R13" s="57"/>
      <c r="S13" s="58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5">
        <v>0.54522019334049399</v>
      </c>
      <c r="BK13" s="15">
        <v>0.122448979591837</v>
      </c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4" thickTop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5">
        <v>0.58714132269449104</v>
      </c>
      <c r="BK14" s="15">
        <v>0.132944606413994</v>
      </c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24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5" t="s">
        <v>39</v>
      </c>
      <c r="O15" s="35"/>
      <c r="P15" s="35"/>
      <c r="Q15" s="35"/>
      <c r="R15" s="35"/>
      <c r="S15" s="35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5">
        <v>0.62906245204848898</v>
      </c>
      <c r="BK15" s="15">
        <v>0.14344023323615199</v>
      </c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34.5" customHeight="1" x14ac:dyDescent="0.25">
      <c r="A16" s="1"/>
      <c r="B16" s="74" t="s">
        <v>22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35"/>
      <c r="O16" s="35"/>
      <c r="P16" s="35"/>
      <c r="Q16" s="35"/>
      <c r="R16" s="35"/>
      <c r="S16" s="35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5">
        <v>0.64993094982353805</v>
      </c>
      <c r="BK16" s="15">
        <v>0.153935860058309</v>
      </c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30" customHeight="1" x14ac:dyDescent="0.25">
      <c r="A17" s="1"/>
      <c r="B17" s="77" t="s">
        <v>38</v>
      </c>
      <c r="C17" s="44"/>
      <c r="D17" s="71" t="s">
        <v>12</v>
      </c>
      <c r="E17" s="44"/>
      <c r="F17" s="44" t="s">
        <v>13</v>
      </c>
      <c r="G17" s="44"/>
      <c r="H17" s="65"/>
      <c r="I17" s="66"/>
      <c r="J17" s="66"/>
      <c r="K17" s="66"/>
      <c r="L17" s="66"/>
      <c r="M17" s="67"/>
      <c r="N17" s="35"/>
      <c r="O17" s="35"/>
      <c r="P17" s="35"/>
      <c r="Q17" s="35"/>
      <c r="R17" s="35"/>
      <c r="S17" s="35"/>
      <c r="T17" s="1"/>
      <c r="U17" s="34" t="s">
        <v>37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5">
        <v>0.69182139021021904</v>
      </c>
      <c r="BK17" s="15">
        <v>0.16618075801749299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33.75" customHeight="1" thickBot="1" x14ac:dyDescent="0.3">
      <c r="A18" s="1"/>
      <c r="B18" s="78">
        <v>1</v>
      </c>
      <c r="C18" s="72"/>
      <c r="D18" s="72">
        <v>1800</v>
      </c>
      <c r="E18" s="72"/>
      <c r="F18" s="72">
        <v>3.2</v>
      </c>
      <c r="G18" s="72"/>
      <c r="H18" s="68">
        <f>0.4*B18*D18*F18</f>
        <v>2304</v>
      </c>
      <c r="I18" s="69"/>
      <c r="J18" s="69"/>
      <c r="K18" s="69"/>
      <c r="L18" s="69"/>
      <c r="M18" s="70"/>
      <c r="N18" s="35"/>
      <c r="O18" s="35"/>
      <c r="P18" s="35"/>
      <c r="Q18" s="35"/>
      <c r="R18" s="35"/>
      <c r="S18" s="35"/>
      <c r="T18" s="1"/>
      <c r="U18" s="34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5">
        <v>0.712689887985269</v>
      </c>
      <c r="BK18" s="15">
        <v>0.17667638483965001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</row>
    <row r="19" spans="1:8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5"/>
      <c r="O19" s="35"/>
      <c r="P19" s="35"/>
      <c r="Q19" s="35"/>
      <c r="R19" s="35"/>
      <c r="S19" s="35"/>
      <c r="T19" s="1"/>
      <c r="U19" s="1"/>
      <c r="V19" s="1"/>
      <c r="W19" s="1"/>
      <c r="X19" s="1"/>
      <c r="Y19" s="1"/>
      <c r="Z19" s="1"/>
      <c r="AA19" s="1"/>
      <c r="AB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5">
        <v>0.754641706306583</v>
      </c>
      <c r="BK19" s="15">
        <v>0.185422740524781</v>
      </c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3.25" customHeight="1" x14ac:dyDescent="0.25">
      <c r="A20" s="1"/>
      <c r="B20" s="1"/>
      <c r="C20" s="1"/>
      <c r="D20" s="1"/>
      <c r="E20" s="1"/>
      <c r="F20" s="1" t="s">
        <v>19</v>
      </c>
      <c r="G20" s="1"/>
      <c r="H20" s="1"/>
      <c r="I20" s="1"/>
      <c r="J20" s="1"/>
      <c r="K20" s="1"/>
      <c r="L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E20" s="33" t="s">
        <v>36</v>
      </c>
      <c r="AF20" s="33"/>
      <c r="AG20" s="33"/>
      <c r="AH20" s="33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5">
        <v>0.79656283566057995</v>
      </c>
      <c r="BK20" s="15">
        <v>0.19591836734693899</v>
      </c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3.25" customHeight="1" x14ac:dyDescent="0.25">
      <c r="A21" s="1"/>
      <c r="B21" s="1"/>
      <c r="C21" s="1"/>
      <c r="E21" s="73"/>
      <c r="F21" s="73"/>
      <c r="G21" s="73"/>
      <c r="H21" s="73"/>
      <c r="I21" s="7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E21" s="33"/>
      <c r="AF21" s="33"/>
      <c r="AG21" s="33"/>
      <c r="AH21" s="33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5">
        <v>0.81746202240294596</v>
      </c>
      <c r="BK21" s="15">
        <v>0.20466472303207001</v>
      </c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3.25" customHeight="1" x14ac:dyDescent="0.25">
      <c r="A22" s="1"/>
      <c r="B22" s="1"/>
      <c r="C22" s="1"/>
      <c r="D22" s="1"/>
      <c r="E22" s="1"/>
      <c r="F22" s="1"/>
      <c r="G22" s="1"/>
      <c r="H22" s="1"/>
      <c r="I22" s="63" t="s">
        <v>21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E22" s="33"/>
      <c r="AF22" s="33"/>
      <c r="AG22" s="33"/>
      <c r="AH22" s="33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5">
        <v>0.83836120914531198</v>
      </c>
      <c r="BK22" s="15">
        <v>0.213411078717201</v>
      </c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3.25" customHeight="1" x14ac:dyDescent="0.25">
      <c r="A23" s="1"/>
      <c r="B23" s="1"/>
      <c r="C23" s="1"/>
      <c r="D23" s="1"/>
      <c r="E23" s="1"/>
      <c r="F23" s="1"/>
      <c r="G23" s="1"/>
      <c r="H23" s="1"/>
      <c r="I23" s="6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33"/>
      <c r="AF23" s="33"/>
      <c r="AG23" s="33"/>
      <c r="AH23" s="33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5">
        <v>0.88028233849931004</v>
      </c>
      <c r="BK23" s="15">
        <v>0.22390670553935901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</row>
    <row r="24" spans="1:86" x14ac:dyDescent="0.25">
      <c r="A24" s="1"/>
      <c r="B24" s="1"/>
      <c r="C24" s="1"/>
      <c r="D24" s="1"/>
      <c r="E24" s="1"/>
      <c r="F24" s="1"/>
      <c r="G24" s="1"/>
      <c r="H24" s="1"/>
      <c r="I24" s="6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5">
        <v>0.92226484578793899</v>
      </c>
      <c r="BK24" s="15">
        <v>0.23090379008746401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</row>
    <row r="25" spans="1:86" x14ac:dyDescent="0.25">
      <c r="A25" s="1"/>
      <c r="B25" s="1"/>
      <c r="C25" s="1"/>
      <c r="D25" s="1"/>
      <c r="E25" s="1"/>
      <c r="F25" s="1"/>
      <c r="G25" s="1"/>
      <c r="H25" s="1"/>
      <c r="I25" s="6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5">
        <v>0.94316403253030501</v>
      </c>
      <c r="BK25" s="15">
        <v>0.239650145772595</v>
      </c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28.5" customHeight="1" x14ac:dyDescent="0.25">
      <c r="A26" s="1"/>
      <c r="B26" s="79">
        <v>3.2</v>
      </c>
      <c r="C26" s="79"/>
      <c r="D26" s="1"/>
      <c r="E26" s="1"/>
      <c r="F26" s="1" t="s">
        <v>20</v>
      </c>
      <c r="G26" s="1"/>
      <c r="H26" s="1"/>
      <c r="I26" s="63"/>
      <c r="J26" s="1"/>
      <c r="K26" s="1"/>
      <c r="L26" s="1"/>
      <c r="M26" s="1"/>
      <c r="N26" s="1"/>
      <c r="O26" s="62">
        <f>H18</f>
        <v>2304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5">
        <v>0.96409390823998797</v>
      </c>
      <c r="BK26" s="15">
        <v>0.24664723032069999</v>
      </c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3.25" customHeight="1" x14ac:dyDescent="0.25">
      <c r="A27" s="9"/>
      <c r="B27" s="79"/>
      <c r="C27" s="79"/>
      <c r="D27" s="10" t="s">
        <v>18</v>
      </c>
      <c r="E27" s="73"/>
      <c r="F27" s="73"/>
      <c r="G27" s="73"/>
      <c r="H27" s="73"/>
      <c r="I27" s="73"/>
      <c r="J27" s="1"/>
      <c r="K27" s="1"/>
      <c r="L27" s="1"/>
      <c r="M27" s="1"/>
      <c r="N27" s="1"/>
      <c r="O27" s="62"/>
      <c r="P27" s="1"/>
      <c r="Q27" s="59" t="s">
        <v>17</v>
      </c>
      <c r="R27" s="59"/>
      <c r="S27" s="59"/>
      <c r="T27" s="59"/>
      <c r="U27" s="59"/>
      <c r="V27" s="59"/>
      <c r="W27" s="59"/>
      <c r="X27" s="59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5">
        <v>0.98502378394967005</v>
      </c>
      <c r="BK27" s="15">
        <v>0.25364431486880501</v>
      </c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8.5" customHeight="1" x14ac:dyDescent="0.25">
      <c r="A28" s="1"/>
      <c r="B28" s="79"/>
      <c r="C28" s="79"/>
      <c r="D28" s="1"/>
      <c r="E28" s="1"/>
      <c r="F28" s="1"/>
      <c r="G28" s="1"/>
      <c r="H28" s="1"/>
      <c r="I28" s="63" t="s">
        <v>21</v>
      </c>
      <c r="J28" s="1"/>
      <c r="K28" s="1"/>
      <c r="L28" s="1"/>
      <c r="M28" s="61"/>
      <c r="N28" s="61"/>
      <c r="O28" s="61"/>
      <c r="P28" s="1"/>
      <c r="Q28" s="59"/>
      <c r="R28" s="59"/>
      <c r="S28" s="59"/>
      <c r="T28" s="59"/>
      <c r="U28" s="59"/>
      <c r="V28" s="59"/>
      <c r="W28" s="59"/>
      <c r="X28" s="59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5">
        <v>1.0269756022709799</v>
      </c>
      <c r="BK28" s="15">
        <v>0.262390670553936</v>
      </c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86" x14ac:dyDescent="0.25">
      <c r="A29" s="1"/>
      <c r="B29" s="1"/>
      <c r="C29" s="1"/>
      <c r="D29" s="1"/>
      <c r="E29" s="1"/>
      <c r="F29" s="1"/>
      <c r="G29" s="1"/>
      <c r="H29" s="1"/>
      <c r="I29" s="63"/>
      <c r="J29" s="1"/>
      <c r="L29" s="1"/>
      <c r="M29" s="61"/>
      <c r="N29" s="61"/>
      <c r="O29" s="6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5">
        <v>1.04787478901335</v>
      </c>
      <c r="BK29" s="15">
        <v>0.27113702623906699</v>
      </c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</row>
    <row r="30" spans="1:86" x14ac:dyDescent="0.25">
      <c r="A30" s="1"/>
      <c r="B30" s="1"/>
      <c r="C30" s="1"/>
      <c r="D30" s="1"/>
      <c r="E30" s="1"/>
      <c r="F30" s="1"/>
      <c r="G30" s="1"/>
      <c r="H30" s="1"/>
      <c r="I30" s="6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5">
        <v>1.06877397575572</v>
      </c>
      <c r="BK30" s="15">
        <v>0.27988338192419798</v>
      </c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</row>
    <row r="31" spans="1:86" x14ac:dyDescent="0.25">
      <c r="A31" s="1"/>
      <c r="B31" s="1"/>
      <c r="C31" s="1"/>
      <c r="D31" s="1"/>
      <c r="E31" s="1"/>
      <c r="F31" s="1"/>
      <c r="G31" s="1"/>
      <c r="H31" s="1"/>
      <c r="I31" s="6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5">
        <v>1.1107257940770301</v>
      </c>
      <c r="BK31" s="15">
        <v>0.28862973760932897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</row>
    <row r="32" spans="1:86" x14ac:dyDescent="0.25">
      <c r="A32" s="1"/>
      <c r="B32" s="1"/>
      <c r="C32" s="1"/>
      <c r="D32" s="1"/>
      <c r="E32" s="1"/>
      <c r="F32" s="1"/>
      <c r="G32" s="1"/>
      <c r="H32" s="1"/>
      <c r="I32" s="6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5">
        <v>1.1316249808194001</v>
      </c>
      <c r="BK32" s="15">
        <v>0.29737609329446102</v>
      </c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4" thickBot="1" x14ac:dyDescent="0.3">
      <c r="A33" s="1"/>
      <c r="B33" s="1"/>
      <c r="C33" s="1"/>
      <c r="D33" s="1"/>
      <c r="E33" s="1"/>
      <c r="F33" s="1" t="s">
        <v>14</v>
      </c>
      <c r="G33" s="1"/>
      <c r="H33" s="1"/>
      <c r="I33" s="6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5">
        <v>1.17357679914071</v>
      </c>
      <c r="BK33" s="15">
        <v>0.30612244897959201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4" thickTop="1" x14ac:dyDescent="0.25">
      <c r="A34" s="1"/>
      <c r="B34" s="1"/>
      <c r="C34" s="1"/>
      <c r="D34" s="1"/>
      <c r="E34" s="11"/>
      <c r="F34" s="11"/>
      <c r="G34" s="11"/>
      <c r="H34" s="11"/>
      <c r="I34" s="1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5">
        <v>1.19447598588307</v>
      </c>
      <c r="BK34" s="15">
        <v>0.314868804664723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</row>
    <row r="35" spans="1:8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5">
        <v>1.21537517262544</v>
      </c>
      <c r="BK35" s="15">
        <v>0.32361516034985399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6" x14ac:dyDescent="0.25">
      <c r="A36" s="1"/>
      <c r="B36" s="1"/>
      <c r="C36" s="1"/>
      <c r="D36" s="1"/>
      <c r="E36" s="39" t="s">
        <v>24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60" t="s">
        <v>25</v>
      </c>
      <c r="V36" s="60"/>
      <c r="W36" s="60"/>
      <c r="X36" s="60"/>
      <c r="Y36" s="60"/>
      <c r="Z36" s="60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5">
        <v>1.2572963019794401</v>
      </c>
      <c r="BK36" s="15">
        <v>0.33411078717201198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67.5" customHeight="1" x14ac:dyDescent="0.5">
      <c r="A37" s="1"/>
      <c r="B37" s="1"/>
      <c r="C37" s="1"/>
      <c r="D37" s="1"/>
      <c r="E37" s="43" t="s">
        <v>23</v>
      </c>
      <c r="F37" s="44"/>
      <c r="G37" s="45" t="s">
        <v>13</v>
      </c>
      <c r="H37" s="45"/>
      <c r="I37" s="46"/>
      <c r="J37" s="47"/>
      <c r="K37" s="48"/>
      <c r="L37" s="46"/>
      <c r="M37" s="47"/>
      <c r="N37" s="48"/>
      <c r="O37" s="40" t="s">
        <v>15</v>
      </c>
      <c r="P37" s="41"/>
      <c r="Q37" s="36" t="s">
        <v>3</v>
      </c>
      <c r="R37" s="37"/>
      <c r="S37" s="36" t="s">
        <v>3</v>
      </c>
      <c r="T37" s="37"/>
      <c r="U37" s="32"/>
      <c r="V37" s="32"/>
      <c r="W37" s="32"/>
      <c r="X37" s="32"/>
      <c r="Y37" s="32"/>
      <c r="Z37" s="32"/>
      <c r="AA37" s="1"/>
      <c r="AB37" s="1"/>
      <c r="AC37" s="17">
        <f>U47</f>
        <v>2136.96</v>
      </c>
      <c r="AD37" s="18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7">
        <f>U52</f>
        <v>2136.96</v>
      </c>
      <c r="AU37" s="18"/>
      <c r="AV37" s="18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5">
        <v>1.2782261776891199</v>
      </c>
      <c r="BK37" s="15">
        <v>0.34110787172011697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54" customHeight="1" thickBot="1" x14ac:dyDescent="0.3">
      <c r="A38" s="1"/>
      <c r="B38" s="1"/>
      <c r="C38" s="1"/>
      <c r="D38" s="1"/>
      <c r="E38" s="42">
        <v>0.35</v>
      </c>
      <c r="F38" s="42"/>
      <c r="G38" s="80">
        <f>F18</f>
        <v>3.2</v>
      </c>
      <c r="H38" s="80"/>
      <c r="I38" s="42">
        <v>6.25</v>
      </c>
      <c r="J38" s="42"/>
      <c r="K38" s="42"/>
      <c r="L38" s="42">
        <v>6.25</v>
      </c>
      <c r="M38" s="42"/>
      <c r="N38" s="42"/>
      <c r="O38" s="42">
        <v>0.3</v>
      </c>
      <c r="P38" s="42"/>
      <c r="Q38" s="38">
        <f>I38/G38</f>
        <v>1.953125</v>
      </c>
      <c r="R38" s="38"/>
      <c r="S38" s="38">
        <f>L38/G38</f>
        <v>1.953125</v>
      </c>
      <c r="T38" s="38"/>
      <c r="U38" s="42">
        <v>0.53</v>
      </c>
      <c r="V38" s="42"/>
      <c r="W38" s="42"/>
      <c r="X38" s="42">
        <v>0.53</v>
      </c>
      <c r="Y38" s="42"/>
      <c r="Z38" s="4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5">
        <v>1.2991560533988</v>
      </c>
      <c r="BK38" s="15">
        <v>0.34810495626822202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</row>
    <row r="39" spans="1:86" ht="24.75" customHeight="1" thickTop="1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9"/>
      <c r="AD39" s="19"/>
      <c r="AE39" s="20"/>
      <c r="AF39" s="29" t="s">
        <v>21</v>
      </c>
      <c r="AG39" s="26" t="s">
        <v>32</v>
      </c>
      <c r="AH39" s="27"/>
      <c r="AI39" s="27"/>
      <c r="AJ39" s="27"/>
      <c r="AK39" s="27"/>
      <c r="AL39" s="27"/>
      <c r="AM39" s="28"/>
      <c r="AN39" s="1"/>
      <c r="AO39" s="1"/>
      <c r="AP39" s="1"/>
      <c r="AQ39" s="1"/>
      <c r="AR39" s="1"/>
      <c r="AS39" s="1"/>
      <c r="AT39" s="19"/>
      <c r="AU39" s="19"/>
      <c r="AV39" s="20"/>
      <c r="AW39" s="29" t="s">
        <v>21</v>
      </c>
      <c r="AX39" s="26" t="s">
        <v>32</v>
      </c>
      <c r="AY39" s="27"/>
      <c r="AZ39" s="27"/>
      <c r="BA39" s="27"/>
      <c r="BB39" s="27"/>
      <c r="BC39" s="27"/>
      <c r="BD39" s="28"/>
      <c r="BE39" s="1"/>
      <c r="BF39" s="1"/>
      <c r="BG39" s="1"/>
      <c r="BH39" s="1"/>
      <c r="BI39" s="1"/>
      <c r="BJ39" s="15">
        <v>1.3410771827528001</v>
      </c>
      <c r="BK39" s="15">
        <v>0.35860058309037901</v>
      </c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</row>
    <row r="40" spans="1:86" ht="24" customHeight="1" thickTop="1" x14ac:dyDescent="0.25">
      <c r="A40" s="1"/>
      <c r="B40" s="1"/>
      <c r="C40" s="1"/>
      <c r="D40" s="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21"/>
      <c r="AD40" s="21"/>
      <c r="AE40" s="22"/>
      <c r="AF40" s="30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21"/>
      <c r="AU40" s="21"/>
      <c r="AV40" s="22"/>
      <c r="AW40" s="30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5">
        <v>1.3619763694951701</v>
      </c>
      <c r="BK40" s="15">
        <v>0.36734693877551</v>
      </c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</row>
    <row r="41" spans="1:86" x14ac:dyDescent="0.25">
      <c r="A41" s="1"/>
      <c r="B41" s="1"/>
      <c r="C41" s="1"/>
      <c r="D41" s="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21"/>
      <c r="AD41" s="21"/>
      <c r="AE41" s="22"/>
      <c r="AF41" s="30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1"/>
      <c r="AU41" s="21"/>
      <c r="AV41" s="22"/>
      <c r="AW41" s="30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5">
        <v>1.3828755562375299</v>
      </c>
      <c r="BK41" s="15">
        <v>0.37609329446064099</v>
      </c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</row>
    <row r="42" spans="1:86" x14ac:dyDescent="0.25">
      <c r="A42" s="1"/>
      <c r="B42" s="1"/>
      <c r="C42" s="1"/>
      <c r="D42" s="1"/>
      <c r="E42" s="42">
        <v>0</v>
      </c>
      <c r="F42" s="42"/>
      <c r="G42" s="42">
        <v>0</v>
      </c>
      <c r="H42" s="42"/>
      <c r="I42" s="42">
        <v>0</v>
      </c>
      <c r="J42" s="42"/>
      <c r="K42" s="42">
        <v>0</v>
      </c>
      <c r="L42" s="42"/>
      <c r="M42" s="42">
        <v>3.2</v>
      </c>
      <c r="N42" s="4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1"/>
      <c r="AD42" s="21"/>
      <c r="AE42" s="22"/>
      <c r="AF42" s="30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21"/>
      <c r="AU42" s="21"/>
      <c r="AV42" s="22"/>
      <c r="AW42" s="30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5">
        <v>1.4247966855915299</v>
      </c>
      <c r="BK42" s="15">
        <v>0.38658892128279898</v>
      </c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</row>
    <row r="43" spans="1:86" x14ac:dyDescent="0.25">
      <c r="A43" s="1"/>
      <c r="B43" s="1"/>
      <c r="C43" s="1"/>
      <c r="D43" s="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21"/>
      <c r="AD43" s="21"/>
      <c r="AE43" s="22"/>
      <c r="AF43" s="30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21"/>
      <c r="AU43" s="21"/>
      <c r="AV43" s="22"/>
      <c r="AW43" s="30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5">
        <v>1.4456958723339</v>
      </c>
      <c r="BK43" s="15">
        <v>0.39533527696793003</v>
      </c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</row>
    <row r="44" spans="1:86" ht="24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7">
        <f>Q47</f>
        <v>0</v>
      </c>
      <c r="AA44" s="17"/>
      <c r="AB44" s="17"/>
      <c r="AC44" s="21"/>
      <c r="AD44" s="21"/>
      <c r="AE44" s="22"/>
      <c r="AF44" s="30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7">
        <f>Q52</f>
        <v>0</v>
      </c>
      <c r="AS44" s="18"/>
      <c r="AT44" s="21"/>
      <c r="AU44" s="21"/>
      <c r="AV44" s="22"/>
      <c r="AW44" s="30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5">
        <v>1.48761700168789</v>
      </c>
      <c r="BK44" s="15">
        <v>0.40583090379008702</v>
      </c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</row>
    <row r="45" spans="1:86" ht="24.75" customHeight="1" thickTop="1" thickBot="1" x14ac:dyDescent="0.3">
      <c r="A45" s="1"/>
      <c r="B45" s="1"/>
      <c r="C45" s="1"/>
      <c r="D45" s="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"/>
      <c r="Z45" s="17"/>
      <c r="AA45" s="17"/>
      <c r="AB45" s="17"/>
      <c r="AC45" s="21"/>
      <c r="AD45" s="21"/>
      <c r="AE45" s="22"/>
      <c r="AF45" s="30"/>
      <c r="AG45" s="26" t="s">
        <v>33</v>
      </c>
      <c r="AH45" s="27"/>
      <c r="AI45" s="27"/>
      <c r="AJ45" s="27"/>
      <c r="AK45" s="27"/>
      <c r="AL45" s="27"/>
      <c r="AM45" s="28"/>
      <c r="AN45" s="1"/>
      <c r="AO45" s="1"/>
      <c r="AP45" s="1"/>
      <c r="AQ45" s="1"/>
      <c r="AR45" s="18"/>
      <c r="AS45" s="18"/>
      <c r="AT45" s="21"/>
      <c r="AU45" s="21"/>
      <c r="AV45" s="22"/>
      <c r="AW45" s="30"/>
      <c r="AX45" s="26" t="s">
        <v>33</v>
      </c>
      <c r="AY45" s="27"/>
      <c r="AZ45" s="27"/>
      <c r="BA45" s="27"/>
      <c r="BB45" s="27"/>
      <c r="BC45" s="27"/>
      <c r="BD45" s="28"/>
      <c r="BE45" s="1"/>
      <c r="BF45" s="1"/>
      <c r="BG45" s="1"/>
      <c r="BH45" s="1"/>
      <c r="BI45" s="1"/>
      <c r="BJ45" s="15">
        <v>1.50851618843026</v>
      </c>
      <c r="BK45" s="15">
        <v>0.41457725947521901</v>
      </c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1:86" ht="24" thickTop="1" x14ac:dyDescent="0.25">
      <c r="A46" s="1"/>
      <c r="B46" s="1"/>
      <c r="C46" s="1"/>
      <c r="D46" s="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"/>
      <c r="Z46" s="1"/>
      <c r="AA46" s="1"/>
      <c r="AB46" s="1"/>
      <c r="AC46" s="21"/>
      <c r="AD46" s="21"/>
      <c r="AE46" s="22"/>
      <c r="AF46" s="30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21"/>
      <c r="AU46" s="21"/>
      <c r="AV46" s="22"/>
      <c r="AW46" s="30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5">
        <v>1.57139788246126</v>
      </c>
      <c r="BK46" s="15">
        <v>0.43032069970845499</v>
      </c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</row>
    <row r="47" spans="1:86" ht="23.25" customHeight="1" x14ac:dyDescent="0.25">
      <c r="A47" s="1"/>
      <c r="B47" s="1"/>
      <c r="C47" s="1"/>
      <c r="D47" s="1"/>
      <c r="E47" s="49">
        <f>IF(E42=0,0,2*D18*E42*E38*U38)</f>
        <v>0</v>
      </c>
      <c r="F47" s="49"/>
      <c r="G47" s="49"/>
      <c r="H47" s="49"/>
      <c r="I47" s="81">
        <f>IF(G42=0,0,2*D18*(E42+G42)*E38*U38)</f>
        <v>0</v>
      </c>
      <c r="J47" s="81"/>
      <c r="K47" s="81"/>
      <c r="L47" s="81"/>
      <c r="M47" s="49">
        <f>IF(I42=0,0,2*D18*(E42+G42+I42)*E38*U38)</f>
        <v>0</v>
      </c>
      <c r="N47" s="49"/>
      <c r="O47" s="49"/>
      <c r="P47" s="49"/>
      <c r="Q47" s="49">
        <f>IF(K42=0,0,2*D18*(E42+G42+I42+K42)*E38*U38)</f>
        <v>0</v>
      </c>
      <c r="R47" s="49"/>
      <c r="S47" s="49"/>
      <c r="T47" s="49"/>
      <c r="U47" s="49">
        <f>IF(M42=0,0,2*D18*(E42+G42+I42+K42+M42)*E38*U38)</f>
        <v>2136.96</v>
      </c>
      <c r="V47" s="49"/>
      <c r="W47" s="49"/>
      <c r="X47" s="49"/>
      <c r="Y47" s="1"/>
      <c r="Z47" s="1"/>
      <c r="AA47" s="1"/>
      <c r="AB47" s="1"/>
      <c r="AC47" s="21"/>
      <c r="AD47" s="21"/>
      <c r="AE47" s="22"/>
      <c r="AF47" s="30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21"/>
      <c r="AU47" s="21"/>
      <c r="AV47" s="22"/>
      <c r="AW47" s="30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5">
        <v>1.61328832284794</v>
      </c>
      <c r="BK47" s="15">
        <v>0.44256559766763798</v>
      </c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</row>
    <row r="48" spans="1:86" ht="23.25" customHeight="1" x14ac:dyDescent="0.25">
      <c r="A48" s="1"/>
      <c r="B48" s="1"/>
      <c r="C48" s="1"/>
      <c r="D48" s="1"/>
      <c r="E48" s="49"/>
      <c r="F48" s="49"/>
      <c r="G48" s="49"/>
      <c r="H48" s="49"/>
      <c r="I48" s="81"/>
      <c r="J48" s="81"/>
      <c r="K48" s="81"/>
      <c r="L48" s="81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1"/>
      <c r="Z48" s="1"/>
      <c r="AA48" s="1"/>
      <c r="AB48" s="1"/>
      <c r="AC48" s="21"/>
      <c r="AD48" s="21"/>
      <c r="AE48" s="22"/>
      <c r="AF48" s="30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21"/>
      <c r="AU48" s="21"/>
      <c r="AV48" s="22"/>
      <c r="AW48" s="30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5">
        <v>1.67617001687893</v>
      </c>
      <c r="BK48" s="15">
        <v>0.45830903790087502</v>
      </c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</row>
    <row r="49" spans="1:8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1"/>
      <c r="AD49" s="21"/>
      <c r="AE49" s="22"/>
      <c r="AF49" s="30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21"/>
      <c r="AU49" s="21"/>
      <c r="AV49" s="22"/>
      <c r="AW49" s="30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5">
        <v>1.7390517109099299</v>
      </c>
      <c r="BK49" s="15">
        <v>0.474052478134111</v>
      </c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</row>
    <row r="50" spans="1:86" ht="24" customHeight="1" thickBot="1" x14ac:dyDescent="0.3">
      <c r="A50" s="1"/>
      <c r="B50" s="1"/>
      <c r="C50" s="1"/>
      <c r="D50" s="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"/>
      <c r="Z50" s="17">
        <f>M47</f>
        <v>0</v>
      </c>
      <c r="AA50" s="17"/>
      <c r="AB50" s="17"/>
      <c r="AC50" s="21"/>
      <c r="AD50" s="21"/>
      <c r="AE50" s="22"/>
      <c r="AF50" s="30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7">
        <f>M52</f>
        <v>0</v>
      </c>
      <c r="AS50" s="18"/>
      <c r="AT50" s="21"/>
      <c r="AU50" s="21"/>
      <c r="AV50" s="22"/>
      <c r="AW50" s="30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5">
        <v>1.78085008439466</v>
      </c>
      <c r="BK50" s="15">
        <v>0.49154518950437298</v>
      </c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24.75" customHeight="1" thickTop="1" thickBot="1" x14ac:dyDescent="0.3">
      <c r="A51" s="1"/>
      <c r="B51" s="1"/>
      <c r="C51" s="1"/>
      <c r="D51" s="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"/>
      <c r="Z51" s="17"/>
      <c r="AA51" s="17"/>
      <c r="AB51" s="17"/>
      <c r="AC51" s="21"/>
      <c r="AD51" s="21"/>
      <c r="AE51" s="22"/>
      <c r="AF51" s="30"/>
      <c r="AG51" s="26" t="s">
        <v>31</v>
      </c>
      <c r="AH51" s="27"/>
      <c r="AI51" s="27"/>
      <c r="AJ51" s="27"/>
      <c r="AK51" s="27"/>
      <c r="AL51" s="27"/>
      <c r="AM51" s="28"/>
      <c r="AN51" s="1"/>
      <c r="AO51" s="1"/>
      <c r="AP51" s="1"/>
      <c r="AQ51" s="1"/>
      <c r="AR51" s="18"/>
      <c r="AS51" s="18"/>
      <c r="AT51" s="21"/>
      <c r="AU51" s="21"/>
      <c r="AV51" s="22"/>
      <c r="AW51" s="30"/>
      <c r="AX51" s="26" t="s">
        <v>31</v>
      </c>
      <c r="AY51" s="27"/>
      <c r="AZ51" s="27"/>
      <c r="BA51" s="27"/>
      <c r="BB51" s="27"/>
      <c r="BC51" s="27"/>
      <c r="BD51" s="28"/>
      <c r="BE51" s="1"/>
      <c r="BF51" s="1"/>
      <c r="BG51" s="1"/>
      <c r="BH51" s="1"/>
      <c r="BI51" s="1"/>
      <c r="BJ51" s="15">
        <v>1.8647844100046</v>
      </c>
      <c r="BK51" s="15">
        <v>0.50728862973760902</v>
      </c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23.25" customHeight="1" thickTop="1" x14ac:dyDescent="0.25">
      <c r="A52" s="1"/>
      <c r="B52" s="1"/>
      <c r="C52" s="1"/>
      <c r="D52" s="1"/>
      <c r="E52" s="49">
        <f>IF(E42=0,0,2*D18*E42*E38*X38)</f>
        <v>0</v>
      </c>
      <c r="F52" s="49"/>
      <c r="G52" s="49"/>
      <c r="H52" s="49"/>
      <c r="I52" s="81">
        <f>IF(G42=0,0,2*D18*(E42+G42)*E38*X38)</f>
        <v>0</v>
      </c>
      <c r="J52" s="81"/>
      <c r="K52" s="81"/>
      <c r="L52" s="81"/>
      <c r="M52" s="49">
        <f>IF(I42=0,0,2*D18*(E42+G42+I42)*E38*X38)</f>
        <v>0</v>
      </c>
      <c r="N52" s="49"/>
      <c r="O52" s="49"/>
      <c r="P52" s="49"/>
      <c r="Q52" s="49">
        <f>IF(K42=0,0,2*D18*(E42+G42+I42+K42)*E38*X38)</f>
        <v>0</v>
      </c>
      <c r="R52" s="49"/>
      <c r="S52" s="49"/>
      <c r="T52" s="49"/>
      <c r="U52" s="49">
        <f>IF(M42=0,0,2*D18*(E42+G42+I42+K42+M42)*E38*X38)</f>
        <v>2136.96</v>
      </c>
      <c r="V52" s="49"/>
      <c r="W52" s="49"/>
      <c r="X52" s="49"/>
      <c r="Y52" s="1"/>
      <c r="Z52" s="1"/>
      <c r="AA52" s="1"/>
      <c r="AB52" s="1"/>
      <c r="AC52" s="21"/>
      <c r="AD52" s="21"/>
      <c r="AE52" s="22"/>
      <c r="AF52" s="30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21"/>
      <c r="AU52" s="21"/>
      <c r="AV52" s="22"/>
      <c r="AW52" s="30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5">
        <v>1.94853460181065</v>
      </c>
      <c r="BK52" s="15">
        <v>0.53352769679300305</v>
      </c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23.25" customHeight="1" x14ac:dyDescent="0.25">
      <c r="A53" s="1"/>
      <c r="B53" s="1"/>
      <c r="C53" s="1"/>
      <c r="D53" s="1"/>
      <c r="E53" s="49"/>
      <c r="F53" s="49"/>
      <c r="G53" s="49"/>
      <c r="H53" s="49"/>
      <c r="I53" s="81"/>
      <c r="J53" s="81"/>
      <c r="K53" s="81"/>
      <c r="L53" s="81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1"/>
      <c r="Z53" s="1"/>
      <c r="AA53" s="1"/>
      <c r="AB53" s="1"/>
      <c r="AC53" s="21"/>
      <c r="AD53" s="21"/>
      <c r="AE53" s="22"/>
      <c r="AF53" s="30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1"/>
      <c r="AU53" s="21"/>
      <c r="AV53" s="22"/>
      <c r="AW53" s="30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5">
        <v>2.0324996163879101</v>
      </c>
      <c r="BK53" s="15">
        <v>0.54752186588921303</v>
      </c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21"/>
      <c r="AD54" s="21"/>
      <c r="AE54" s="22"/>
      <c r="AF54" s="30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1"/>
      <c r="AU54" s="21"/>
      <c r="AV54" s="22"/>
      <c r="AW54" s="30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5">
        <v>2.1163111861285899</v>
      </c>
      <c r="BK54" s="15">
        <v>0.57026239067055395</v>
      </c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21"/>
      <c r="AD55" s="21"/>
      <c r="AE55" s="22"/>
      <c r="AF55" s="30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1"/>
      <c r="AU55" s="21"/>
      <c r="AV55" s="22"/>
      <c r="AW55" s="30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5">
        <v>2.1581095596133202</v>
      </c>
      <c r="BK55" s="15">
        <v>0.58775510204081605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24" customHeight="1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7">
        <f>I47</f>
        <v>0</v>
      </c>
      <c r="AA56" s="17"/>
      <c r="AB56" s="17"/>
      <c r="AC56" s="21"/>
      <c r="AD56" s="21"/>
      <c r="AE56" s="22"/>
      <c r="AF56" s="3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7">
        <f>I52</f>
        <v>0</v>
      </c>
      <c r="AS56" s="18"/>
      <c r="AT56" s="21"/>
      <c r="AU56" s="21"/>
      <c r="AV56" s="22"/>
      <c r="AW56" s="30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5">
        <v>2.2209912536443199</v>
      </c>
      <c r="BK56" s="15">
        <v>0.60349854227405197</v>
      </c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24.75" customHeight="1" thickTop="1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7"/>
      <c r="AA57" s="17"/>
      <c r="AB57" s="17"/>
      <c r="AC57" s="21"/>
      <c r="AD57" s="21"/>
      <c r="AE57" s="22"/>
      <c r="AF57" s="30"/>
      <c r="AG57" s="26" t="s">
        <v>30</v>
      </c>
      <c r="AH57" s="27"/>
      <c r="AI57" s="27"/>
      <c r="AJ57" s="27"/>
      <c r="AK57" s="27"/>
      <c r="AL57" s="27"/>
      <c r="AM57" s="28"/>
      <c r="AN57" s="1"/>
      <c r="AO57" s="1"/>
      <c r="AP57" s="1"/>
      <c r="AQ57" s="1"/>
      <c r="AR57" s="18"/>
      <c r="AS57" s="18"/>
      <c r="AT57" s="21"/>
      <c r="AU57" s="21"/>
      <c r="AV57" s="22"/>
      <c r="AW57" s="30"/>
      <c r="AX57" s="26" t="s">
        <v>30</v>
      </c>
      <c r="AY57" s="27"/>
      <c r="AZ57" s="27"/>
      <c r="BA57" s="27"/>
      <c r="BB57" s="27"/>
      <c r="BC57" s="27"/>
      <c r="BD57" s="28"/>
      <c r="BE57" s="1"/>
      <c r="BF57" s="1"/>
      <c r="BG57" s="1"/>
      <c r="BH57" s="1"/>
      <c r="BI57" s="1"/>
      <c r="BJ57" s="15">
        <v>2.3047414454503601</v>
      </c>
      <c r="BK57" s="15">
        <v>0.629737609329446</v>
      </c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24" thickTop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21"/>
      <c r="AD58" s="21"/>
      <c r="AE58" s="22"/>
      <c r="AF58" s="30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21"/>
      <c r="AU58" s="21"/>
      <c r="AV58" s="22"/>
      <c r="AW58" s="30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5">
        <v>2.3465398189350899</v>
      </c>
      <c r="BK58" s="15">
        <v>0.64723032069970798</v>
      </c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1"/>
      <c r="AD59" s="21"/>
      <c r="AE59" s="22"/>
      <c r="AF59" s="30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21"/>
      <c r="AU59" s="21"/>
      <c r="AV59" s="22"/>
      <c r="AW59" s="30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5">
        <v>2.4514347092220299</v>
      </c>
      <c r="BK59" s="15">
        <v>0.66822157434402296</v>
      </c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21"/>
      <c r="AD60" s="21"/>
      <c r="AE60" s="22"/>
      <c r="AF60" s="30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21"/>
      <c r="AU60" s="21"/>
      <c r="AV60" s="22"/>
      <c r="AW60" s="30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5">
        <v>2.49338652754335</v>
      </c>
      <c r="BK60" s="15">
        <v>0.67696793002915501</v>
      </c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1"/>
      <c r="AD61" s="21"/>
      <c r="AE61" s="22"/>
      <c r="AF61" s="30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21"/>
      <c r="AU61" s="21"/>
      <c r="AV61" s="22"/>
      <c r="AW61" s="30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5">
        <v>2.5352462789627102</v>
      </c>
      <c r="BK61" s="15">
        <v>0.69096209912536399</v>
      </c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24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7">
        <f>E47</f>
        <v>0</v>
      </c>
      <c r="AA62" s="17"/>
      <c r="AB62" s="17"/>
      <c r="AC62" s="21"/>
      <c r="AD62" s="21"/>
      <c r="AE62" s="22"/>
      <c r="AF62" s="30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7">
        <f>E52</f>
        <v>0</v>
      </c>
      <c r="AS62" s="18"/>
      <c r="AT62" s="21"/>
      <c r="AU62" s="21"/>
      <c r="AV62" s="22"/>
      <c r="AW62" s="30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5">
        <v>2.5561454657050802</v>
      </c>
      <c r="BK62" s="15">
        <v>0.69970845481049604</v>
      </c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24.75" customHeight="1" thickTop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7"/>
      <c r="AA63" s="17"/>
      <c r="AB63" s="17"/>
      <c r="AC63" s="21"/>
      <c r="AD63" s="21"/>
      <c r="AE63" s="22"/>
      <c r="AF63" s="30"/>
      <c r="AG63" s="26" t="s">
        <v>29</v>
      </c>
      <c r="AH63" s="27"/>
      <c r="AI63" s="27"/>
      <c r="AJ63" s="27"/>
      <c r="AK63" s="27"/>
      <c r="AL63" s="27"/>
      <c r="AM63" s="28"/>
      <c r="AN63" s="1"/>
      <c r="AO63" s="1"/>
      <c r="AP63" s="1"/>
      <c r="AQ63" s="1"/>
      <c r="AR63" s="18"/>
      <c r="AS63" s="18"/>
      <c r="AT63" s="21"/>
      <c r="AU63" s="21"/>
      <c r="AV63" s="22"/>
      <c r="AW63" s="30"/>
      <c r="AX63" s="26" t="s">
        <v>29</v>
      </c>
      <c r="AY63" s="27"/>
      <c r="AZ63" s="27"/>
      <c r="BA63" s="27"/>
      <c r="BB63" s="27"/>
      <c r="BC63" s="27"/>
      <c r="BD63" s="28"/>
      <c r="BE63" s="1"/>
      <c r="BF63" s="1"/>
      <c r="BG63" s="1"/>
      <c r="BH63" s="1"/>
      <c r="BI63" s="1"/>
      <c r="BJ63" s="15">
        <v>2.5980972840263901</v>
      </c>
      <c r="BK63" s="15">
        <v>0.70845481049562697</v>
      </c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24" thickTop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21"/>
      <c r="AD64" s="21"/>
      <c r="AE64" s="22"/>
      <c r="AF64" s="30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21"/>
      <c r="AU64" s="21"/>
      <c r="AV64" s="22"/>
      <c r="AW64" s="30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5">
        <v>2.6190271597360799</v>
      </c>
      <c r="BK64" s="15">
        <v>0.71545189504373197</v>
      </c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7" ht="30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21"/>
      <c r="AD65" s="21"/>
      <c r="AE65" s="22"/>
      <c r="AF65" s="30"/>
      <c r="AG65" s="1"/>
      <c r="AH65" s="25" t="s">
        <v>27</v>
      </c>
      <c r="AI65" s="25"/>
      <c r="AJ65" s="25"/>
      <c r="AK65" s="25"/>
      <c r="AL65" s="25"/>
      <c r="AM65" s="25"/>
      <c r="AN65" s="25"/>
      <c r="AO65" s="25"/>
      <c r="AP65" s="25"/>
      <c r="AQ65" s="1"/>
      <c r="AR65" s="1"/>
      <c r="AS65" s="1"/>
      <c r="AT65" s="21"/>
      <c r="AU65" s="21"/>
      <c r="AV65" s="22"/>
      <c r="AW65" s="30"/>
      <c r="AX65" s="1"/>
      <c r="AY65" s="25" t="s">
        <v>28</v>
      </c>
      <c r="AZ65" s="25"/>
      <c r="BA65" s="25"/>
      <c r="BB65" s="25"/>
      <c r="BC65" s="25"/>
      <c r="BD65" s="25"/>
      <c r="BE65" s="25"/>
      <c r="BF65" s="25"/>
      <c r="BG65" s="25"/>
      <c r="BH65" s="1"/>
      <c r="BI65" s="1"/>
      <c r="BJ65" s="15">
        <v>2.6399263464784402</v>
      </c>
      <c r="BK65" s="15">
        <v>0.72419825072886301</v>
      </c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7" ht="30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21"/>
      <c r="AD66" s="21"/>
      <c r="AE66" s="22"/>
      <c r="AF66" s="30"/>
      <c r="AG66" s="1"/>
      <c r="AH66" s="25"/>
      <c r="AI66" s="25"/>
      <c r="AJ66" s="25"/>
      <c r="AK66" s="25"/>
      <c r="AL66" s="25"/>
      <c r="AM66" s="25"/>
      <c r="AN66" s="25"/>
      <c r="AO66" s="25"/>
      <c r="AP66" s="25"/>
      <c r="AQ66" s="1"/>
      <c r="AR66" s="1"/>
      <c r="AS66" s="1"/>
      <c r="AT66" s="21"/>
      <c r="AU66" s="21"/>
      <c r="AV66" s="22"/>
      <c r="AW66" s="30"/>
      <c r="AX66" s="1"/>
      <c r="AY66" s="25"/>
      <c r="AZ66" s="25"/>
      <c r="BA66" s="25"/>
      <c r="BB66" s="25"/>
      <c r="BC66" s="25"/>
      <c r="BD66" s="25"/>
      <c r="BE66" s="25"/>
      <c r="BF66" s="25"/>
      <c r="BG66" s="25"/>
      <c r="BH66" s="1"/>
      <c r="BI66" s="1"/>
      <c r="BJ66" s="15">
        <v>2.68184747583244</v>
      </c>
      <c r="BK66" s="15">
        <v>0.73469387755102</v>
      </c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7" ht="30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21"/>
      <c r="AD67" s="21"/>
      <c r="AE67" s="22"/>
      <c r="AF67" s="30"/>
      <c r="AG67" s="1"/>
      <c r="AH67" s="25"/>
      <c r="AI67" s="25"/>
      <c r="AJ67" s="25"/>
      <c r="AK67" s="25"/>
      <c r="AL67" s="25"/>
      <c r="AM67" s="25"/>
      <c r="AN67" s="25"/>
      <c r="AO67" s="25"/>
      <c r="AP67" s="25"/>
      <c r="AQ67" s="1"/>
      <c r="AR67" s="1"/>
      <c r="AS67" s="1"/>
      <c r="AT67" s="21"/>
      <c r="AU67" s="21"/>
      <c r="AV67" s="22"/>
      <c r="AW67" s="30"/>
      <c r="AX67" s="1"/>
      <c r="AY67" s="25"/>
      <c r="AZ67" s="25"/>
      <c r="BA67" s="25"/>
      <c r="BB67" s="25"/>
      <c r="BC67" s="25"/>
      <c r="BD67" s="25"/>
      <c r="BE67" s="25"/>
      <c r="BF67" s="25"/>
      <c r="BG67" s="25"/>
      <c r="BH67" s="1"/>
      <c r="BI67" s="1"/>
      <c r="BJ67" s="15">
        <v>2.7237686051864398</v>
      </c>
      <c r="BK67" s="15">
        <v>0.74518950437317799</v>
      </c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7" ht="30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  <c r="Z68" s="3"/>
      <c r="AA68" s="3"/>
      <c r="AB68" s="3"/>
      <c r="AC68" s="21"/>
      <c r="AD68" s="21"/>
      <c r="AE68" s="22"/>
      <c r="AF68" s="30"/>
      <c r="AG68" s="1"/>
      <c r="AH68" s="25"/>
      <c r="AI68" s="25"/>
      <c r="AJ68" s="25"/>
      <c r="AK68" s="25"/>
      <c r="AL68" s="25"/>
      <c r="AM68" s="25"/>
      <c r="AN68" s="25"/>
      <c r="AO68" s="25"/>
      <c r="AP68" s="25"/>
      <c r="AQ68" s="1"/>
      <c r="AR68" s="1"/>
      <c r="AS68" s="1"/>
      <c r="AT68" s="21"/>
      <c r="AU68" s="21"/>
      <c r="AV68" s="22"/>
      <c r="AW68" s="30"/>
      <c r="AX68" s="1"/>
      <c r="AY68" s="25"/>
      <c r="AZ68" s="25"/>
      <c r="BA68" s="25"/>
      <c r="BB68" s="25"/>
      <c r="BC68" s="25"/>
      <c r="BD68" s="25"/>
      <c r="BE68" s="25"/>
      <c r="BF68" s="25"/>
      <c r="BG68" s="25"/>
      <c r="BH68" s="1"/>
      <c r="BI68" s="1"/>
      <c r="BJ68" s="15">
        <v>2.7446677919288001</v>
      </c>
      <c r="BK68" s="15">
        <v>0.75393586005830904</v>
      </c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7" ht="24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  <c r="Z69" s="3"/>
      <c r="AA69" s="3"/>
      <c r="AB69" s="3"/>
      <c r="AC69" s="23"/>
      <c r="AD69" s="23"/>
      <c r="AE69" s="24"/>
      <c r="AF69" s="31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"/>
      <c r="AR69" s="1"/>
      <c r="AS69" s="1"/>
      <c r="AT69" s="23"/>
      <c r="AU69" s="23"/>
      <c r="AV69" s="24"/>
      <c r="AW69" s="31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"/>
      <c r="BI69" s="1"/>
      <c r="BJ69" s="15">
        <v>2.7866196102501202</v>
      </c>
      <c r="BK69" s="15">
        <v>0.76268221574343997</v>
      </c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  <c r="Z70" s="3"/>
      <c r="AA70" s="3"/>
      <c r="AB70" s="3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5">
        <v>2.8285714285714301</v>
      </c>
      <c r="BK70" s="15">
        <v>0.77142857142857102</v>
      </c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</row>
    <row r="71" spans="1:8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  <c r="Z71" s="3"/>
      <c r="AA71" s="3"/>
      <c r="AB71" s="3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5">
        <v>2.8494706153137899</v>
      </c>
      <c r="BK71" s="15">
        <v>0.78017492711370295</v>
      </c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5">
        <v>2.89142243363511</v>
      </c>
      <c r="BK72" s="15">
        <v>0.788921282798834</v>
      </c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</row>
    <row r="73" spans="1:8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5">
        <v>2.9123216203774702</v>
      </c>
      <c r="BK73" s="15">
        <v>0.79766763848396505</v>
      </c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</row>
    <row r="74" spans="1:8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5">
        <v>2.9542734386987899</v>
      </c>
      <c r="BK74" s="15">
        <v>0.80641399416909598</v>
      </c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</row>
    <row r="75" spans="1:8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5">
        <v>2.9961945680527902</v>
      </c>
      <c r="BK75" s="15">
        <v>0.81690962099125397</v>
      </c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</row>
    <row r="76" spans="1:8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5">
        <v>3.0171244437624698</v>
      </c>
      <c r="BK76" s="15">
        <v>0.82390670553935896</v>
      </c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</row>
    <row r="77" spans="1:8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5">
        <v>3.0380543194721499</v>
      </c>
      <c r="BK77" s="15">
        <v>0.83090379008746396</v>
      </c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</row>
    <row r="78" spans="1:8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5">
        <v>3.0590148841491498</v>
      </c>
      <c r="BK78" s="15">
        <v>0.83615160349854201</v>
      </c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</row>
    <row r="79" spans="1:8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5">
        <v>3.0799447598588299</v>
      </c>
      <c r="BK79" s="15">
        <v>0.843148688046647</v>
      </c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</row>
    <row r="80" spans="1:8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5">
        <v>3.1219272671474601</v>
      </c>
      <c r="BK80" s="15">
        <v>0.85014577259475199</v>
      </c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</row>
    <row r="81" spans="1:8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5">
        <v>3.1639097744360898</v>
      </c>
      <c r="BK81" s="15">
        <v>0.85714285714285698</v>
      </c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</row>
    <row r="82" spans="1:8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5">
        <v>3.1848396501457699</v>
      </c>
      <c r="BK82" s="15">
        <v>0.86413994169096198</v>
      </c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</row>
    <row r="83" spans="1:8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5">
        <v>3.2268528464017199</v>
      </c>
      <c r="BK83" s="15">
        <v>0.86938775510204103</v>
      </c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</row>
    <row r="84" spans="1:8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5">
        <v>3.2688353536903501</v>
      </c>
      <c r="BK84" s="15">
        <v>0.87638483965014602</v>
      </c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</row>
    <row r="85" spans="1:8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5">
        <v>3.3108485499462899</v>
      </c>
      <c r="BK85" s="15">
        <v>0.88163265306122496</v>
      </c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</row>
    <row r="86" spans="1:8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5">
        <v>3.3528617462022399</v>
      </c>
      <c r="BK86" s="15">
        <v>0.88688046647230301</v>
      </c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</row>
    <row r="87" spans="1:8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5">
        <v>3.4159275740371302</v>
      </c>
      <c r="BK87" s="15">
        <v>0.89212827988338195</v>
      </c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</row>
    <row r="88" spans="1:8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5">
        <v>3.4789934018720299</v>
      </c>
      <c r="BK88" s="15">
        <v>0.897376093294461</v>
      </c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</row>
    <row r="89" spans="1:8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5">
        <v>3.5420592297069202</v>
      </c>
      <c r="BK89" s="15">
        <v>0.90262390670553905</v>
      </c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</row>
    <row r="90" spans="1:8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5">
        <v>3.60515574650913</v>
      </c>
      <c r="BK90" s="15">
        <v>0.90612244897959204</v>
      </c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</row>
    <row r="91" spans="1:8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5">
        <v>3.6682215743440199</v>
      </c>
      <c r="BK91" s="15">
        <v>0.91137026239067098</v>
      </c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</row>
    <row r="92" spans="1:8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5">
        <v>3.73131809114623</v>
      </c>
      <c r="BK92" s="15">
        <v>0.91486880466472298</v>
      </c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</row>
    <row r="93" spans="1:8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5">
        <v>3.7943839189811301</v>
      </c>
      <c r="BK93" s="15">
        <v>0.92011661807580203</v>
      </c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</row>
    <row r="94" spans="1:8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5">
        <v>3.8785023783949701</v>
      </c>
      <c r="BK94" s="15">
        <v>0.92536443148688097</v>
      </c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</row>
    <row r="95" spans="1:8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5">
        <v>3.9415988951971799</v>
      </c>
      <c r="BK95" s="15">
        <v>0.92886297376093296</v>
      </c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</row>
    <row r="96" spans="1:8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5">
        <v>4.0046954119993901</v>
      </c>
      <c r="BK96" s="15">
        <v>0.93236151603498496</v>
      </c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</row>
    <row r="97" spans="1:8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5">
        <v>4.0677919288015998</v>
      </c>
      <c r="BK97" s="15">
        <v>0.93586005830903796</v>
      </c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</row>
    <row r="98" spans="1:8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5">
        <v>4.1308884456038104</v>
      </c>
      <c r="BK98" s="15">
        <v>0.93935860058308995</v>
      </c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</row>
    <row r="99" spans="1:8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J99" s="15">
        <v>4.1729630197943797</v>
      </c>
      <c r="BK99" s="15">
        <v>0.94110787172011701</v>
      </c>
    </row>
    <row r="100" spans="1:8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J100" s="15">
        <v>4.2360902255639097</v>
      </c>
      <c r="BK100" s="15">
        <v>0.94285714285714295</v>
      </c>
    </row>
    <row r="101" spans="1:8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J101" s="15">
        <v>4.2992174313334397</v>
      </c>
      <c r="BK101" s="15">
        <v>0.944606413994169</v>
      </c>
    </row>
    <row r="102" spans="1:8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J102" s="15">
        <v>4.3623446371029599</v>
      </c>
      <c r="BK102" s="15">
        <v>0.94635568513119495</v>
      </c>
    </row>
    <row r="103" spans="1:8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J103" s="15">
        <v>4.42547184287249</v>
      </c>
      <c r="BK103" s="15">
        <v>0.948104956268222</v>
      </c>
    </row>
    <row r="104" spans="1:8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J104" s="15">
        <v>4.4885990486420102</v>
      </c>
      <c r="BK104" s="15">
        <v>0.94985422740524805</v>
      </c>
    </row>
    <row r="105" spans="1:8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J105" s="15">
        <v>4.5517262544115402</v>
      </c>
      <c r="BK105" s="15">
        <v>0.951603498542274</v>
      </c>
    </row>
    <row r="106" spans="1:8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J106" s="15">
        <v>4.6148534601810596</v>
      </c>
      <c r="BK106" s="15">
        <v>0.95335276967930005</v>
      </c>
    </row>
    <row r="107" spans="1:8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J107" s="15">
        <v>4.6779806659505896</v>
      </c>
      <c r="BK107" s="15">
        <v>0.95510204081632599</v>
      </c>
    </row>
    <row r="108" spans="1:8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J108" s="15">
        <v>4.7411078717201196</v>
      </c>
      <c r="BK108" s="15">
        <v>0.95685131195335305</v>
      </c>
    </row>
    <row r="109" spans="1:8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J109" s="15">
        <v>4.8042350774896398</v>
      </c>
      <c r="BK109" s="15">
        <v>0.95860058309037899</v>
      </c>
    </row>
    <row r="110" spans="1:8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J110" s="15">
        <v>4.8673622832591699</v>
      </c>
      <c r="BK110" s="15">
        <v>0.96034985422740504</v>
      </c>
    </row>
    <row r="111" spans="1:8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J111" s="15">
        <v>4.9725947521865903</v>
      </c>
      <c r="BK111" s="15">
        <v>0.96209912536443098</v>
      </c>
    </row>
    <row r="112" spans="1:8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J112" s="15">
        <v>5.0357526469234299</v>
      </c>
      <c r="BK112" s="15">
        <v>0.96209912536443098</v>
      </c>
    </row>
    <row r="113" spans="1:6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J113" s="15">
        <v>5.0989105416602696</v>
      </c>
      <c r="BK113" s="15">
        <v>0.96209912536443098</v>
      </c>
    </row>
    <row r="114" spans="1:6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J114" s="15">
        <v>5.20414301058769</v>
      </c>
      <c r="BK114" s="15">
        <v>0.96384839650145804</v>
      </c>
    </row>
    <row r="115" spans="1:6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J115" s="15">
        <v>5.3093754795151096</v>
      </c>
      <c r="BK115" s="15">
        <v>0.96559766763848398</v>
      </c>
    </row>
    <row r="116" spans="1:6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J116" s="15">
        <v>5.3935860058309002</v>
      </c>
      <c r="BK116" s="15">
        <v>0.96559766763848398</v>
      </c>
    </row>
    <row r="117" spans="1:6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J117" s="15">
        <v>5.49884916372564</v>
      </c>
      <c r="BK117" s="15">
        <v>0.96559766763848398</v>
      </c>
    </row>
    <row r="118" spans="1:6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J118" s="15">
        <v>5.5830596900414298</v>
      </c>
      <c r="BK118" s="15">
        <v>0.96559766763848398</v>
      </c>
    </row>
    <row r="119" spans="1:6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J119" s="15">
        <v>5.7093754795151099</v>
      </c>
      <c r="BK119" s="15">
        <v>0.96559766763848398</v>
      </c>
    </row>
    <row r="120" spans="1:6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J120" s="15">
        <v>5.8356605800214796</v>
      </c>
      <c r="BK120" s="15">
        <v>0.96734693877551003</v>
      </c>
    </row>
    <row r="121" spans="1:6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BJ121" s="15">
        <v>5.9830290010741098</v>
      </c>
      <c r="BK121" s="15">
        <v>0.96734693877551003</v>
      </c>
    </row>
    <row r="122" spans="1:6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BJ122" s="15">
        <v>6.1093141015804804</v>
      </c>
      <c r="BK122" s="15">
        <v>0.96909620991253598</v>
      </c>
    </row>
    <row r="123" spans="1:63" x14ac:dyDescent="0.25">
      <c r="BJ123" s="15">
        <v>6.2356298910541703</v>
      </c>
      <c r="BK123" s="15">
        <v>0.96909620991253598</v>
      </c>
    </row>
    <row r="124" spans="1:63" x14ac:dyDescent="0.25">
      <c r="BJ124" s="15">
        <v>6.4040509436857498</v>
      </c>
      <c r="BK124" s="15">
        <v>0.96909620991253598</v>
      </c>
    </row>
    <row r="125" spans="1:63" x14ac:dyDescent="0.25">
      <c r="BJ125" s="15">
        <v>6.5724719963173204</v>
      </c>
      <c r="BK125" s="15">
        <v>0.96909620991253598</v>
      </c>
    </row>
    <row r="126" spans="1:63" x14ac:dyDescent="0.25">
      <c r="BJ126" s="15">
        <v>6.7619456805278499</v>
      </c>
      <c r="BK126" s="15">
        <v>0.96909620991253598</v>
      </c>
    </row>
    <row r="127" spans="1:63" x14ac:dyDescent="0.25">
      <c r="BJ127" s="15">
        <v>6.9303667331594303</v>
      </c>
      <c r="BK127" s="15">
        <v>0.96909620991253598</v>
      </c>
    </row>
    <row r="128" spans="1:63" x14ac:dyDescent="0.25">
      <c r="BJ128" s="15">
        <v>7.1198404173699599</v>
      </c>
      <c r="BK128" s="15">
        <v>0.96909620991253598</v>
      </c>
    </row>
    <row r="129" spans="62:63" x14ac:dyDescent="0.25">
      <c r="BJ129" s="15">
        <v>7.3092834126131701</v>
      </c>
      <c r="BK129" s="15">
        <v>0.97084548104956303</v>
      </c>
    </row>
    <row r="130" spans="62:63" x14ac:dyDescent="0.25">
      <c r="BJ130" s="15">
        <v>7.4777044652447398</v>
      </c>
      <c r="BK130" s="15">
        <v>0.97084548104956303</v>
      </c>
    </row>
    <row r="131" spans="62:63" x14ac:dyDescent="0.25">
      <c r="BJ131" s="15">
        <v>7.6461255178763201</v>
      </c>
      <c r="BK131" s="15">
        <v>0.97084548104956303</v>
      </c>
    </row>
    <row r="132" spans="62:63" x14ac:dyDescent="0.25">
      <c r="BJ132" s="15">
        <v>7.8145465705078996</v>
      </c>
      <c r="BK132" s="15">
        <v>0.97084548104956303</v>
      </c>
    </row>
    <row r="133" spans="62:63" x14ac:dyDescent="0.25">
      <c r="BJ133" s="15">
        <v>8.00402025471843</v>
      </c>
      <c r="BK133" s="15">
        <v>0.97084548104956303</v>
      </c>
    </row>
    <row r="134" spans="62:63" x14ac:dyDescent="0.25">
      <c r="BJ134" s="15">
        <v>8.1934939389289596</v>
      </c>
      <c r="BK134" s="15">
        <v>0.97084548104956303</v>
      </c>
    </row>
    <row r="135" spans="62:63" x14ac:dyDescent="0.25">
      <c r="BJ135" s="15">
        <v>8.3619149915605302</v>
      </c>
      <c r="BK135" s="15">
        <v>0.97084548104956303</v>
      </c>
    </row>
    <row r="136" spans="62:63" x14ac:dyDescent="0.25">
      <c r="BJ136" s="15">
        <v>8.5092834126131596</v>
      </c>
      <c r="BK136" s="15">
        <v>0.97084548104956303</v>
      </c>
    </row>
    <row r="137" spans="62:63" x14ac:dyDescent="0.25">
      <c r="BJ137" s="15">
        <v>8.6355992020868495</v>
      </c>
      <c r="BK137" s="15">
        <v>0.97084548104956303</v>
      </c>
    </row>
    <row r="138" spans="62:63" x14ac:dyDescent="0.25">
      <c r="BJ138" s="15">
        <v>8.76188430259322</v>
      </c>
      <c r="BK138" s="15">
        <v>0.97259475218658897</v>
      </c>
    </row>
    <row r="139" spans="62:63" x14ac:dyDescent="0.25">
      <c r="BJ139" s="15">
        <v>8.9092527236458494</v>
      </c>
      <c r="BK139" s="15">
        <v>0.97259475218658897</v>
      </c>
    </row>
    <row r="140" spans="62:63" x14ac:dyDescent="0.25">
      <c r="BJ140" s="15">
        <v>9.0145158815405892</v>
      </c>
      <c r="BK140" s="15">
        <v>0.97259475218658897</v>
      </c>
    </row>
    <row r="141" spans="62:63" x14ac:dyDescent="0.25">
      <c r="BJ141" s="15">
        <v>9.1197790394353202</v>
      </c>
      <c r="BK141" s="15">
        <v>0.97259475218658897</v>
      </c>
    </row>
    <row r="142" spans="62:63" x14ac:dyDescent="0.25">
      <c r="BJ142" s="15">
        <v>9.2460948289090101</v>
      </c>
      <c r="BK142" s="15">
        <v>0.97259475218658897</v>
      </c>
    </row>
    <row r="143" spans="62:63" x14ac:dyDescent="0.25">
      <c r="BJ143" s="15">
        <v>9.3934632499616395</v>
      </c>
      <c r="BK143" s="15">
        <v>0.97259475218658897</v>
      </c>
    </row>
    <row r="144" spans="62:63" x14ac:dyDescent="0.25">
      <c r="BJ144" s="15">
        <v>9.51974835046801</v>
      </c>
      <c r="BK144" s="15">
        <v>0.97434402332361503</v>
      </c>
    </row>
    <row r="145" spans="62:63" x14ac:dyDescent="0.25">
      <c r="BJ145" s="15">
        <v>9.6671167715206394</v>
      </c>
      <c r="BK145" s="15">
        <v>0.97434402332361503</v>
      </c>
    </row>
    <row r="146" spans="62:63" x14ac:dyDescent="0.25">
      <c r="BJ146" s="15">
        <v>9.7934325609943205</v>
      </c>
      <c r="BK146" s="15">
        <v>0.97434402332361503</v>
      </c>
    </row>
    <row r="147" spans="62:63" x14ac:dyDescent="0.25">
      <c r="BJ147" s="15">
        <v>9.8986957188890603</v>
      </c>
      <c r="BK147" s="15">
        <v>0.97434402332361503</v>
      </c>
    </row>
    <row r="148" spans="62:63" x14ac:dyDescent="0.25">
      <c r="BJ148" s="15">
        <v>9.98290624520485</v>
      </c>
      <c r="BK148" s="15">
        <v>0.97434402332361503</v>
      </c>
    </row>
    <row r="149" spans="62:63" x14ac:dyDescent="0.25">
      <c r="BJ149" s="14"/>
      <c r="BK149" s="14"/>
    </row>
    <row r="150" spans="62:63" x14ac:dyDescent="0.25">
      <c r="BJ150" s="14"/>
      <c r="BK150" s="14"/>
    </row>
  </sheetData>
  <sheetProtection algorithmName="SHA-512" hashValue="SRv0v7ODhuxspHCSE/9qszhKPPI+yes7ghWB4bjKHZaK9jaV0I6MR3oBJj0zrcQmazGz7c3SKd5adzgkA14gAA==" saltValue="5WTXyFXrq1s/q9oyv72LOQ==" spinCount="100000" sheet="1" objects="1" scenarios="1" selectLockedCells="1"/>
  <mergeCells count="107">
    <mergeCell ref="Q52:T53"/>
    <mergeCell ref="U52:X53"/>
    <mergeCell ref="E50:H51"/>
    <mergeCell ref="I50:L51"/>
    <mergeCell ref="M50:P51"/>
    <mergeCell ref="Q50:T51"/>
    <mergeCell ref="U50:X51"/>
    <mergeCell ref="I47:L48"/>
    <mergeCell ref="M47:P48"/>
    <mergeCell ref="U47:X48"/>
    <mergeCell ref="E52:H53"/>
    <mergeCell ref="I52:L53"/>
    <mergeCell ref="M52:P53"/>
    <mergeCell ref="M45:P46"/>
    <mergeCell ref="E40:F41"/>
    <mergeCell ref="E42:F43"/>
    <mergeCell ref="G40:H41"/>
    <mergeCell ref="I40:J41"/>
    <mergeCell ref="K40:L41"/>
    <mergeCell ref="G42:H43"/>
    <mergeCell ref="I42:J43"/>
    <mergeCell ref="K42:L43"/>
    <mergeCell ref="M40:N41"/>
    <mergeCell ref="M42:N43"/>
    <mergeCell ref="F18:G18"/>
    <mergeCell ref="E21:I21"/>
    <mergeCell ref="E27:I27"/>
    <mergeCell ref="B16:M16"/>
    <mergeCell ref="B17:C17"/>
    <mergeCell ref="B18:C18"/>
    <mergeCell ref="B26:C28"/>
    <mergeCell ref="E38:F38"/>
    <mergeCell ref="G38:H38"/>
    <mergeCell ref="I38:K38"/>
    <mergeCell ref="L38:N38"/>
    <mergeCell ref="E47:H48"/>
    <mergeCell ref="I45:L46"/>
    <mergeCell ref="U2:Z3"/>
    <mergeCell ref="T4:X4"/>
    <mergeCell ref="Q8:S8"/>
    <mergeCell ref="Q9:S9"/>
    <mergeCell ref="U5:AB6"/>
    <mergeCell ref="Y4:AB4"/>
    <mergeCell ref="AW39:AW69"/>
    <mergeCell ref="Q11:S11"/>
    <mergeCell ref="Q12:S12"/>
    <mergeCell ref="Q13:S13"/>
    <mergeCell ref="Q27:X28"/>
    <mergeCell ref="U36:Z36"/>
    <mergeCell ref="U37:W37"/>
    <mergeCell ref="X37:Z37"/>
    <mergeCell ref="U38:W38"/>
    <mergeCell ref="X38:Z38"/>
    <mergeCell ref="Q47:T48"/>
    <mergeCell ref="U45:X46"/>
    <mergeCell ref="Q10:S10"/>
    <mergeCell ref="M28:O29"/>
    <mergeCell ref="O26:O27"/>
    <mergeCell ref="I28:I33"/>
    <mergeCell ref="Q45:T46"/>
    <mergeCell ref="AE20:AH23"/>
    <mergeCell ref="U17:U18"/>
    <mergeCell ref="N15:S19"/>
    <mergeCell ref="AT37:AV37"/>
    <mergeCell ref="AC37:AD37"/>
    <mergeCell ref="S37:T37"/>
    <mergeCell ref="S38:T38"/>
    <mergeCell ref="E36:T36"/>
    <mergeCell ref="O37:P37"/>
    <mergeCell ref="Q37:R37"/>
    <mergeCell ref="O38:P38"/>
    <mergeCell ref="Q38:R38"/>
    <mergeCell ref="E37:F37"/>
    <mergeCell ref="G37:H37"/>
    <mergeCell ref="I37:K37"/>
    <mergeCell ref="L37:N37"/>
    <mergeCell ref="E45:H46"/>
    <mergeCell ref="I22:I26"/>
    <mergeCell ref="H17:M17"/>
    <mergeCell ref="H18:M18"/>
    <mergeCell ref="D17:E17"/>
    <mergeCell ref="F17:G17"/>
    <mergeCell ref="D18:E18"/>
    <mergeCell ref="BJ3:BK3"/>
    <mergeCell ref="AR62:AS63"/>
    <mergeCell ref="Z44:AB45"/>
    <mergeCell ref="Z50:AB51"/>
    <mergeCell ref="Z56:AB57"/>
    <mergeCell ref="Z62:AB63"/>
    <mergeCell ref="AR56:AS57"/>
    <mergeCell ref="AR50:AS51"/>
    <mergeCell ref="AR44:AS45"/>
    <mergeCell ref="AT39:AV69"/>
    <mergeCell ref="AH65:AP68"/>
    <mergeCell ref="AG39:AM39"/>
    <mergeCell ref="AF39:AF69"/>
    <mergeCell ref="AC39:AE69"/>
    <mergeCell ref="AG63:AM63"/>
    <mergeCell ref="AG57:AM57"/>
    <mergeCell ref="AG51:AM51"/>
    <mergeCell ref="AG45:AM45"/>
    <mergeCell ref="AX39:BD39"/>
    <mergeCell ref="AX45:BD45"/>
    <mergeCell ref="AX51:BD51"/>
    <mergeCell ref="AX57:BD57"/>
    <mergeCell ref="AX63:BD63"/>
    <mergeCell ref="AY65:BG6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STORY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2025-03-26T15:47:16Z</dcterms:modified>
</cp:coreProperties>
</file>