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Sheet1" sheetId="1" r:id="rId1"/>
  </sheets>
  <calcPr calcId="152511"/>
</workbook>
</file>

<file path=xl/calcChain.xml><?xml version="1.0" encoding="utf-8"?>
<calcChain xmlns="http://schemas.openxmlformats.org/spreadsheetml/2006/main">
  <c r="C21" i="1" l="1"/>
  <c r="C28" i="1" s="1"/>
  <c r="C29" i="1" s="1"/>
  <c r="C27" i="1"/>
  <c r="C40" i="1"/>
  <c r="C42" i="1" s="1"/>
  <c r="C17" i="1"/>
  <c r="C26" i="1" s="1"/>
  <c r="C18" i="1"/>
  <c r="C30" i="1" l="1"/>
</calcChain>
</file>

<file path=xl/sharedStrings.xml><?xml version="1.0" encoding="utf-8"?>
<sst xmlns="http://schemas.openxmlformats.org/spreadsheetml/2006/main" count="29" uniqueCount="25">
  <si>
    <t>طول آسانسور(متر)</t>
  </si>
  <si>
    <t>عرض  آسانسور(متر)</t>
  </si>
  <si>
    <t>وزن کابین بدون تزيینات(kg)</t>
  </si>
  <si>
    <t>وزن تزيینات داخل کابین(kg)</t>
  </si>
  <si>
    <t>کفسازی کابین(سنگ یا سرامیک) طبق پیوست 6 ویرایش98(kg)</t>
  </si>
  <si>
    <t>مساحت  آسانسور(مترمربع)</t>
  </si>
  <si>
    <t>وزن یوک کابین(kg)</t>
  </si>
  <si>
    <t>وزن درب کابین(kg)</t>
  </si>
  <si>
    <t>وزن زنده نفرات آسانسور 6 نفره از نوع LL</t>
  </si>
  <si>
    <t>وزن مرده آسانسور 6 نفره از نوع DL</t>
  </si>
  <si>
    <t>وزن موتور آسانسور از نوع گیربکس(kg)</t>
  </si>
  <si>
    <t>وزن موتور آسانسور از نوع گیرلس(kg)</t>
  </si>
  <si>
    <t>مجموع وزن کابین با تزیینات(kg)</t>
  </si>
  <si>
    <t>مجموع وزن وزنه های های آسانسور(kg)
وزن هر وزنه تعادل 35 کیلوگرم</t>
  </si>
  <si>
    <t>تعداد وزنه های های آسانسور(عدد)</t>
  </si>
  <si>
    <t>توضیح:از وزن بکسل ها به دلیل محاسبات پیچیده صرف نظر شده</t>
  </si>
  <si>
    <t>بار مرده سکوی آسانسور (kg)</t>
  </si>
  <si>
    <t>شامل بند 6-5-8-3 نمی شود؛یعنی ضریب 2 اعمال نمی گردد</t>
  </si>
  <si>
    <t>وزن هر نفر75 کیلو(ظرفیت 6 نفر)</t>
  </si>
  <si>
    <t>بار زنده افراد آسانسور 360kg/m2 طبق جدول Lo</t>
  </si>
  <si>
    <t>اعمال ضریب 2 مطابق بند 6-5-8-3</t>
  </si>
  <si>
    <t>بین محاسبین اختلاف نظر وجود دارد که اعمال ضریب اطمینان 2 طبق بند 6-5-8-3 در مورد باز زنده نباید اعمال شود و در وزن کابین که شامل وزن مسافرین میباشد باید اعمال شود.از این جهت اعمال ضریب 2 یا 1 در این سلول به عهده ی محاسب میباشد</t>
  </si>
  <si>
    <t xml:space="preserve">بار زنده ی متمرکز وارد بر 4 گوشه اطراف  آسانسور از نوع LL در ایتبس </t>
  </si>
  <si>
    <t>بار مرده ی متمرکز وارد بر 4 گوشه اطراف  آسانسور از نوع DL در ایتبس با اعمال ضریب اطمینان 2 طبق بند 6-5-8-3</t>
  </si>
  <si>
    <t>ضخامت دال سکوی آسانسور (m)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</si>
</sst>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20"/>
      <color theme="1"/>
      <name val="B Nazanin"/>
      <charset val="178"/>
    </font>
    <font>
      <b/>
      <sz val="18"/>
      <color theme="1"/>
      <name val="B Nazanin"/>
      <charset val="178"/>
    </font>
    <font>
      <b/>
      <sz val="20"/>
      <color theme="0"/>
      <name val="Calibri"/>
      <family val="2"/>
      <scheme val="minor"/>
    </font>
    <font>
      <b/>
      <sz val="20"/>
      <color rgb="FFFF0000"/>
      <name val="Calibri"/>
      <family val="2"/>
      <scheme val="minor"/>
    </font>
    <font>
      <b/>
      <sz val="26"/>
      <color rgb="FFFF0000"/>
      <name val="Calibri"/>
      <family val="2"/>
      <scheme val="minor"/>
    </font>
    <font>
      <b/>
      <sz val="24"/>
      <color theme="1"/>
      <name val="B Nazanin"/>
      <charset val="178"/>
    </font>
    <font>
      <b/>
      <sz val="26"/>
      <color theme="1"/>
      <name val="B Nazanin"/>
      <charset val="178"/>
    </font>
  </fonts>
  <fills count="6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1" fillId="0" borderId="0" xfId="0" applyFont="1" applyAlignment="1">
      <alignment horizontal="center" vertical="center"/>
    </xf>
    <xf numFmtId="0" fontId="3" fillId="4" borderId="1" xfId="0" applyFont="1" applyFill="1" applyBorder="1" applyAlignment="1">
      <alignment horizontal="center" vertical="center"/>
    </xf>
    <xf numFmtId="0" fontId="2" fillId="4" borderId="1" xfId="0" applyFont="1" applyFill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2" fillId="4" borderId="1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1" fontId="2" fillId="4" borderId="1" xfId="0" applyNumberFormat="1" applyFont="1" applyFill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 wrapText="1"/>
    </xf>
    <xf numFmtId="1" fontId="1" fillId="3" borderId="1" xfId="0" applyNumberFormat="1" applyFont="1" applyFill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3" fillId="2" borderId="1" xfId="0" applyFont="1" applyFill="1" applyBorder="1" applyAlignment="1" applyProtection="1">
      <alignment horizontal="center" vertical="center"/>
      <protection locked="0"/>
    </xf>
    <xf numFmtId="0" fontId="2" fillId="2" borderId="1" xfId="0" applyFont="1" applyFill="1" applyBorder="1" applyAlignment="1" applyProtection="1">
      <alignment horizontal="center" vertical="center"/>
      <protection locked="0"/>
    </xf>
    <xf numFmtId="0" fontId="2" fillId="2" borderId="1" xfId="0" applyFont="1" applyFill="1" applyBorder="1" applyAlignment="1" applyProtection="1">
      <alignment horizontal="center" vertical="center" wrapText="1"/>
      <protection locked="0"/>
    </xf>
    <xf numFmtId="0" fontId="6" fillId="0" borderId="4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6" fillId="0" borderId="0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6" fillId="0" borderId="11" xfId="0" applyFont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1" fontId="1" fillId="3" borderId="1" xfId="0" applyNumberFormat="1" applyFont="1" applyFill="1" applyBorder="1" applyAlignment="1">
      <alignment horizontal="center" vertical="center"/>
    </xf>
    <xf numFmtId="0" fontId="8" fillId="5" borderId="1" xfId="0" applyFont="1" applyFill="1" applyBorder="1" applyAlignment="1">
      <alignment horizontal="center" vertical="center"/>
    </xf>
    <xf numFmtId="0" fontId="7" fillId="5" borderId="1" xfId="0" applyFont="1" applyFill="1" applyBorder="1" applyAlignment="1">
      <alignment horizontal="center" vertical="center"/>
    </xf>
    <xf numFmtId="0" fontId="5" fillId="4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5444</xdr:rowOff>
    </xdr:from>
    <xdr:to>
      <xdr:col>7</xdr:col>
      <xdr:colOff>552450</xdr:colOff>
      <xdr:row>12</xdr:row>
      <xdr:rowOff>112379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345623"/>
          <a:ext cx="9192986" cy="3848899"/>
        </a:xfrm>
        <a:prstGeom prst="rect">
          <a:avLst/>
        </a:prstGeom>
      </xdr:spPr>
    </xdr:pic>
    <xdr:clientData/>
  </xdr:twoCellAnchor>
  <xdr:twoCellAnchor editAs="oneCell">
    <xdr:from>
      <xdr:col>7</xdr:col>
      <xdr:colOff>568602</xdr:colOff>
      <xdr:row>1</xdr:row>
      <xdr:rowOff>71171</xdr:rowOff>
    </xdr:from>
    <xdr:to>
      <xdr:col>16</xdr:col>
      <xdr:colOff>425058</xdr:colOff>
      <xdr:row>18</xdr:row>
      <xdr:rowOff>80696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9209138" y="411350"/>
          <a:ext cx="5367349" cy="6336846"/>
        </a:xfrm>
        <a:prstGeom prst="rect">
          <a:avLst/>
        </a:prstGeom>
      </xdr:spPr>
    </xdr:pic>
    <xdr:clientData/>
  </xdr:twoCellAnchor>
  <xdr:twoCellAnchor editAs="oneCell">
    <xdr:from>
      <xdr:col>5</xdr:col>
      <xdr:colOff>5441</xdr:colOff>
      <xdr:row>26</xdr:row>
      <xdr:rowOff>651782</xdr:rowOff>
    </xdr:from>
    <xdr:to>
      <xdr:col>32</xdr:col>
      <xdr:colOff>32483</xdr:colOff>
      <xdr:row>32</xdr:row>
      <xdr:rowOff>163285</xdr:rowOff>
    </xdr:to>
    <xdr:pic>
      <xdr:nvPicPr>
        <xdr:cNvPr id="4" name="Picture 3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7421334" y="11074853"/>
          <a:ext cx="16559721" cy="2858861"/>
        </a:xfrm>
        <a:prstGeom prst="rect">
          <a:avLst/>
        </a:prstGeom>
      </xdr:spPr>
    </xdr:pic>
    <xdr:clientData/>
  </xdr:twoCellAnchor>
  <xdr:twoCellAnchor>
    <xdr:from>
      <xdr:col>3</xdr:col>
      <xdr:colOff>28575</xdr:colOff>
      <xdr:row>27</xdr:row>
      <xdr:rowOff>228601</xdr:rowOff>
    </xdr:from>
    <xdr:to>
      <xdr:col>4</xdr:col>
      <xdr:colOff>533400</xdr:colOff>
      <xdr:row>28</xdr:row>
      <xdr:rowOff>66675</xdr:rowOff>
    </xdr:to>
    <xdr:cxnSp macro="">
      <xdr:nvCxnSpPr>
        <xdr:cNvPr id="6" name="Straight Arrow Connector 5"/>
        <xdr:cNvCxnSpPr/>
      </xdr:nvCxnSpPr>
      <xdr:spPr>
        <a:xfrm>
          <a:off x="6086475" y="10315576"/>
          <a:ext cx="1114425" cy="266699"/>
        </a:xfrm>
        <a:prstGeom prst="straightConnector1">
          <a:avLst/>
        </a:prstGeom>
        <a:ln w="57150">
          <a:tailEnd type="triangle"/>
        </a:ln>
      </xdr:spPr>
      <xdr:style>
        <a:lnRef idx="3">
          <a:schemeClr val="accent2"/>
        </a:lnRef>
        <a:fillRef idx="0">
          <a:schemeClr val="accent2"/>
        </a:fillRef>
        <a:effectRef idx="2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3</xdr:col>
      <xdr:colOff>38100</xdr:colOff>
      <xdr:row>28</xdr:row>
      <xdr:rowOff>409575</xdr:rowOff>
    </xdr:from>
    <xdr:to>
      <xdr:col>4</xdr:col>
      <xdr:colOff>523875</xdr:colOff>
      <xdr:row>28</xdr:row>
      <xdr:rowOff>638175</xdr:rowOff>
    </xdr:to>
    <xdr:cxnSp macro="">
      <xdr:nvCxnSpPr>
        <xdr:cNvPr id="7" name="Straight Arrow Connector 6"/>
        <xdr:cNvCxnSpPr/>
      </xdr:nvCxnSpPr>
      <xdr:spPr>
        <a:xfrm>
          <a:off x="6096000" y="10925175"/>
          <a:ext cx="1095375" cy="228600"/>
        </a:xfrm>
        <a:prstGeom prst="straightConnector1">
          <a:avLst/>
        </a:prstGeom>
        <a:ln w="57150">
          <a:tailEnd type="triangle"/>
        </a:ln>
      </xdr:spPr>
      <xdr:style>
        <a:lnRef idx="3">
          <a:schemeClr val="accent2"/>
        </a:lnRef>
        <a:fillRef idx="0">
          <a:schemeClr val="accent2"/>
        </a:fillRef>
        <a:effectRef idx="2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10</xdr:col>
      <xdr:colOff>293441</xdr:colOff>
      <xdr:row>12</xdr:row>
      <xdr:rowOff>54428</xdr:rowOff>
    </xdr:from>
    <xdr:to>
      <xdr:col>16</xdr:col>
      <xdr:colOff>244928</xdr:colOff>
      <xdr:row>12</xdr:row>
      <xdr:rowOff>96435</xdr:rowOff>
    </xdr:to>
    <xdr:cxnSp macro="">
      <xdr:nvCxnSpPr>
        <xdr:cNvPr id="13" name="Straight Connector 12"/>
        <xdr:cNvCxnSpPr/>
      </xdr:nvCxnSpPr>
      <xdr:spPr>
        <a:xfrm flipV="1">
          <a:off x="10770941" y="4136571"/>
          <a:ext cx="3625416" cy="42007"/>
        </a:xfrm>
        <a:prstGeom prst="line">
          <a:avLst/>
        </a:prstGeom>
      </xdr:spPr>
      <xdr:style>
        <a:lnRef idx="3">
          <a:schemeClr val="accent2"/>
        </a:lnRef>
        <a:fillRef idx="0">
          <a:schemeClr val="accent2"/>
        </a:fillRef>
        <a:effectRef idx="2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2</xdr:col>
      <xdr:colOff>1685925</xdr:colOff>
      <xdr:row>13</xdr:row>
      <xdr:rowOff>200025</xdr:rowOff>
    </xdr:from>
    <xdr:to>
      <xdr:col>6</xdr:col>
      <xdr:colOff>561975</xdr:colOff>
      <xdr:row>19</xdr:row>
      <xdr:rowOff>257175</xdr:rowOff>
    </xdr:to>
    <xdr:cxnSp macro="">
      <xdr:nvCxnSpPr>
        <xdr:cNvPr id="19" name="Straight Arrow Connector 18"/>
        <xdr:cNvCxnSpPr/>
      </xdr:nvCxnSpPr>
      <xdr:spPr>
        <a:xfrm>
          <a:off x="5867400" y="4533900"/>
          <a:ext cx="2581275" cy="2571750"/>
        </a:xfrm>
        <a:prstGeom prst="straightConnector1">
          <a:avLst/>
        </a:prstGeom>
        <a:ln w="57150">
          <a:tailEnd type="triangle"/>
        </a:ln>
      </xdr:spPr>
      <xdr:style>
        <a:lnRef idx="3">
          <a:schemeClr val="accent2"/>
        </a:lnRef>
        <a:fillRef idx="0">
          <a:schemeClr val="accent2"/>
        </a:fillRef>
        <a:effectRef idx="2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3</xdr:col>
      <xdr:colOff>161925</xdr:colOff>
      <xdr:row>25</xdr:row>
      <xdr:rowOff>180975</xdr:rowOff>
    </xdr:from>
    <xdr:to>
      <xdr:col>5</xdr:col>
      <xdr:colOff>504825</xdr:colOff>
      <xdr:row>25</xdr:row>
      <xdr:rowOff>200025</xdr:rowOff>
    </xdr:to>
    <xdr:cxnSp macro="">
      <xdr:nvCxnSpPr>
        <xdr:cNvPr id="23" name="Straight Arrow Connector 22"/>
        <xdr:cNvCxnSpPr/>
      </xdr:nvCxnSpPr>
      <xdr:spPr>
        <a:xfrm>
          <a:off x="6219825" y="9925050"/>
          <a:ext cx="1562100" cy="19050"/>
        </a:xfrm>
        <a:prstGeom prst="straightConnector1">
          <a:avLst/>
        </a:prstGeom>
        <a:ln w="57150">
          <a:tailEnd type="triangle"/>
        </a:ln>
      </xdr:spPr>
      <xdr:style>
        <a:lnRef idx="3">
          <a:schemeClr val="accent2"/>
        </a:lnRef>
        <a:fillRef idx="0">
          <a:schemeClr val="accent2"/>
        </a:fillRef>
        <a:effectRef idx="2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3</xdr:col>
      <xdr:colOff>57150</xdr:colOff>
      <xdr:row>40</xdr:row>
      <xdr:rowOff>180975</xdr:rowOff>
    </xdr:from>
    <xdr:to>
      <xdr:col>4</xdr:col>
      <xdr:colOff>485775</xdr:colOff>
      <xdr:row>40</xdr:row>
      <xdr:rowOff>190500</xdr:rowOff>
    </xdr:to>
    <xdr:cxnSp macro="">
      <xdr:nvCxnSpPr>
        <xdr:cNvPr id="26" name="Straight Arrow Connector 25"/>
        <xdr:cNvCxnSpPr/>
      </xdr:nvCxnSpPr>
      <xdr:spPr>
        <a:xfrm>
          <a:off x="6248400" y="16611600"/>
          <a:ext cx="1038225" cy="9525"/>
        </a:xfrm>
        <a:prstGeom prst="straightConnector1">
          <a:avLst/>
        </a:prstGeom>
        <a:ln w="57150">
          <a:tailEnd type="triangle"/>
        </a:ln>
      </xdr:spPr>
      <xdr:style>
        <a:lnRef idx="3">
          <a:schemeClr val="accent2"/>
        </a:lnRef>
        <a:fillRef idx="0">
          <a:schemeClr val="accent2"/>
        </a:fillRef>
        <a:effectRef idx="2">
          <a:schemeClr val="accent2"/>
        </a:effectRef>
        <a:fontRef idx="minor">
          <a:schemeClr val="tx1"/>
        </a:fontRef>
      </xdr:style>
    </xdr:cxnSp>
    <xdr:clientData/>
  </xdr:twoCellAnchor>
  <xdr:twoCellAnchor editAs="oneCell">
    <xdr:from>
      <xdr:col>15</xdr:col>
      <xdr:colOff>503464</xdr:colOff>
      <xdr:row>19</xdr:row>
      <xdr:rowOff>204107</xdr:rowOff>
    </xdr:from>
    <xdr:to>
      <xdr:col>29</xdr:col>
      <xdr:colOff>54773</xdr:colOff>
      <xdr:row>25</xdr:row>
      <xdr:rowOff>396940</xdr:rowOff>
    </xdr:to>
    <xdr:pic>
      <xdr:nvPicPr>
        <xdr:cNvPr id="29" name="Picture 28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14654893" y="7293428"/>
          <a:ext cx="8123809" cy="310476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4:AG50"/>
  <sheetViews>
    <sheetView showGridLines="0" tabSelected="1" topLeftCell="A28" zoomScale="85" zoomScaleNormal="85" workbookViewId="0">
      <selection activeCell="B38" sqref="B38"/>
    </sheetView>
  </sheetViews>
  <sheetFormatPr defaultRowHeight="26.25" x14ac:dyDescent="0.25"/>
  <cols>
    <col min="1" max="1" width="9.140625" style="1"/>
    <col min="2" max="2" width="64.7109375" style="1" customWidth="1"/>
    <col min="3" max="3" width="28.140625" style="1" customWidth="1"/>
    <col min="4" max="16384" width="9.140625" style="1"/>
  </cols>
  <sheetData>
    <row r="14" spans="2:10" ht="43.5" customHeight="1" x14ac:dyDescent="0.25">
      <c r="B14" s="27" t="s">
        <v>9</v>
      </c>
      <c r="C14" s="27"/>
      <c r="E14" s="12"/>
      <c r="F14" s="12"/>
      <c r="G14" s="12"/>
      <c r="H14" s="12"/>
      <c r="I14" s="12"/>
      <c r="J14" s="12"/>
    </row>
    <row r="15" spans="2:10" ht="33" customHeight="1" x14ac:dyDescent="0.25">
      <c r="B15" s="13" t="s">
        <v>0</v>
      </c>
      <c r="C15" s="14">
        <v>1.6</v>
      </c>
      <c r="E15" s="12"/>
      <c r="F15" s="12"/>
      <c r="G15" s="12"/>
      <c r="H15" s="12"/>
      <c r="I15" s="12"/>
      <c r="J15" s="12"/>
    </row>
    <row r="16" spans="2:10" ht="33" customHeight="1" x14ac:dyDescent="0.25">
      <c r="B16" s="13" t="s">
        <v>1</v>
      </c>
      <c r="C16" s="14">
        <v>1.4</v>
      </c>
      <c r="E16" s="12"/>
      <c r="F16" s="12"/>
      <c r="G16" s="12"/>
      <c r="H16" s="12"/>
      <c r="I16" s="12"/>
      <c r="J16" s="12"/>
    </row>
    <row r="17" spans="2:33" ht="33" customHeight="1" x14ac:dyDescent="0.25">
      <c r="B17" s="2" t="s">
        <v>5</v>
      </c>
      <c r="C17" s="3">
        <f>C15*C16</f>
        <v>2.2399999999999998</v>
      </c>
      <c r="E17" s="12"/>
      <c r="F17" s="12"/>
      <c r="G17" s="12"/>
      <c r="H17" s="12"/>
      <c r="I17" s="12"/>
      <c r="J17" s="12"/>
    </row>
    <row r="18" spans="2:33" ht="33" customHeight="1" x14ac:dyDescent="0.25">
      <c r="B18" s="13" t="s">
        <v>18</v>
      </c>
      <c r="C18" s="14">
        <f>6*75</f>
        <v>450</v>
      </c>
      <c r="E18" s="12"/>
      <c r="F18" s="12"/>
      <c r="G18" s="12"/>
      <c r="H18" s="12"/>
      <c r="I18" s="12"/>
      <c r="J18" s="12"/>
      <c r="K18" s="12"/>
      <c r="L18" s="12"/>
      <c r="M18" s="12"/>
      <c r="N18" s="12"/>
      <c r="O18" s="12"/>
      <c r="P18" s="12"/>
      <c r="Q18" s="12"/>
      <c r="R18" s="12"/>
      <c r="S18" s="12"/>
      <c r="T18" s="12"/>
      <c r="U18" s="12"/>
      <c r="V18" s="12"/>
      <c r="W18" s="12"/>
      <c r="X18" s="12"/>
      <c r="Y18" s="12"/>
      <c r="Z18" s="12"/>
      <c r="AA18" s="12"/>
      <c r="AB18" s="12"/>
      <c r="AC18" s="12"/>
      <c r="AD18" s="12"/>
      <c r="AE18" s="12"/>
      <c r="AF18" s="12"/>
      <c r="AG18" s="12"/>
    </row>
    <row r="19" spans="2:33" ht="33" customHeight="1" x14ac:dyDescent="0.25">
      <c r="B19" s="14" t="s">
        <v>2</v>
      </c>
      <c r="C19" s="14">
        <v>500</v>
      </c>
      <c r="E19" s="12"/>
      <c r="F19" s="12"/>
      <c r="G19" s="12"/>
      <c r="H19" s="12"/>
      <c r="I19" s="12"/>
      <c r="J19" s="12"/>
      <c r="K19" s="12"/>
      <c r="L19" s="12"/>
      <c r="M19" s="12"/>
      <c r="N19" s="12"/>
      <c r="O19" s="12"/>
      <c r="P19" s="12"/>
      <c r="Q19" s="12"/>
      <c r="R19" s="12"/>
      <c r="S19" s="12"/>
      <c r="T19" s="12"/>
      <c r="U19" s="12"/>
      <c r="V19" s="12"/>
      <c r="W19" s="12"/>
      <c r="X19" s="12"/>
      <c r="Y19" s="12"/>
      <c r="Z19" s="12"/>
      <c r="AA19" s="12"/>
      <c r="AB19" s="12"/>
      <c r="AC19" s="12"/>
      <c r="AD19" s="12"/>
      <c r="AE19" s="12"/>
      <c r="AF19" s="12"/>
      <c r="AG19" s="12"/>
    </row>
    <row r="20" spans="2:33" ht="33" customHeight="1" x14ac:dyDescent="0.25">
      <c r="B20" s="14" t="s">
        <v>3</v>
      </c>
      <c r="C20" s="14">
        <v>100</v>
      </c>
      <c r="E20" s="12"/>
      <c r="F20" s="12"/>
      <c r="G20" s="12"/>
      <c r="H20" s="12"/>
      <c r="I20" s="12"/>
      <c r="J20" s="12"/>
      <c r="K20" s="12"/>
      <c r="L20" s="12"/>
      <c r="M20" s="12"/>
      <c r="N20" s="12"/>
      <c r="O20" s="12"/>
      <c r="P20" s="12"/>
      <c r="Q20" s="12"/>
      <c r="R20" s="12"/>
      <c r="S20" s="12"/>
      <c r="T20" s="12"/>
      <c r="U20" s="12"/>
      <c r="V20" s="12"/>
      <c r="W20" s="12"/>
      <c r="X20" s="12"/>
      <c r="Y20" s="12"/>
      <c r="Z20" s="12"/>
      <c r="AA20" s="12"/>
      <c r="AB20" s="12"/>
      <c r="AC20" s="12"/>
      <c r="AD20" s="12"/>
      <c r="AE20" s="12"/>
      <c r="AF20" s="12"/>
      <c r="AG20" s="12"/>
    </row>
    <row r="21" spans="2:33" ht="33" customHeight="1" x14ac:dyDescent="0.25">
      <c r="B21" s="3" t="s">
        <v>12</v>
      </c>
      <c r="C21" s="3">
        <f>C19+C20</f>
        <v>600</v>
      </c>
      <c r="E21" s="29" t="s">
        <v>15</v>
      </c>
      <c r="F21" s="29"/>
      <c r="G21" s="29"/>
      <c r="H21" s="29"/>
      <c r="I21" s="29"/>
      <c r="J21" s="29"/>
      <c r="K21" s="29"/>
      <c r="L21" s="29"/>
      <c r="M21" s="29"/>
      <c r="N21" s="29"/>
      <c r="O21" s="29"/>
      <c r="P21" s="12"/>
      <c r="Q21" s="12"/>
      <c r="R21" s="12"/>
      <c r="S21" s="12"/>
      <c r="T21" s="12"/>
      <c r="U21" s="12"/>
      <c r="V21" s="12"/>
      <c r="W21" s="12"/>
      <c r="X21" s="12"/>
      <c r="Y21" s="12"/>
      <c r="Z21" s="12"/>
      <c r="AA21" s="12"/>
      <c r="AB21" s="12"/>
      <c r="AC21" s="12"/>
      <c r="AD21" s="12"/>
      <c r="AE21" s="12"/>
      <c r="AF21" s="12"/>
      <c r="AG21" s="12"/>
    </row>
    <row r="22" spans="2:33" ht="63" customHeight="1" x14ac:dyDescent="0.25">
      <c r="B22" s="15" t="s">
        <v>4</v>
      </c>
      <c r="C22" s="14">
        <v>40</v>
      </c>
      <c r="E22" s="12"/>
      <c r="F22" s="12"/>
      <c r="G22" s="12"/>
      <c r="H22" s="12"/>
      <c r="I22" s="12"/>
      <c r="J22" s="12"/>
      <c r="K22" s="12"/>
      <c r="L22" s="12"/>
      <c r="M22" s="12"/>
      <c r="N22" s="12"/>
      <c r="O22" s="12"/>
      <c r="P22" s="12"/>
      <c r="Q22" s="12"/>
      <c r="R22" s="12"/>
      <c r="S22" s="12"/>
      <c r="T22" s="12"/>
      <c r="U22" s="12"/>
      <c r="V22" s="12"/>
      <c r="W22" s="12"/>
      <c r="X22" s="12"/>
      <c r="Y22" s="12"/>
      <c r="Z22" s="12"/>
      <c r="AA22" s="12"/>
      <c r="AB22" s="12"/>
      <c r="AC22" s="12"/>
      <c r="AD22" s="12"/>
      <c r="AE22" s="12"/>
      <c r="AF22" s="12"/>
      <c r="AG22" s="12"/>
    </row>
    <row r="23" spans="2:33" ht="33" customHeight="1" x14ac:dyDescent="0.25">
      <c r="B23" s="14" t="s">
        <v>6</v>
      </c>
      <c r="C23" s="14">
        <v>250</v>
      </c>
      <c r="E23" s="12"/>
      <c r="F23" s="12"/>
      <c r="G23" s="12"/>
      <c r="H23" s="12"/>
      <c r="I23" s="12"/>
      <c r="J23" s="12"/>
      <c r="K23" s="12"/>
      <c r="L23" s="12"/>
      <c r="M23" s="12"/>
      <c r="N23" s="12"/>
      <c r="O23" s="12"/>
      <c r="P23" s="12"/>
      <c r="Q23" s="12"/>
      <c r="R23" s="12"/>
      <c r="S23" s="12"/>
      <c r="T23" s="12"/>
      <c r="U23" s="12"/>
      <c r="V23" s="12"/>
      <c r="W23" s="12"/>
      <c r="X23" s="12"/>
      <c r="Y23" s="12"/>
      <c r="Z23" s="12"/>
      <c r="AA23" s="12"/>
      <c r="AB23" s="12"/>
      <c r="AC23" s="12"/>
      <c r="AD23" s="12"/>
      <c r="AE23" s="12"/>
      <c r="AF23" s="12"/>
      <c r="AG23" s="12"/>
    </row>
    <row r="24" spans="2:33" ht="33" customHeight="1" x14ac:dyDescent="0.25">
      <c r="B24" s="14" t="s">
        <v>7</v>
      </c>
      <c r="C24" s="14">
        <v>50</v>
      </c>
      <c r="E24" s="12"/>
      <c r="F24" s="12"/>
      <c r="G24" s="12"/>
      <c r="H24" s="12"/>
      <c r="I24" s="12"/>
      <c r="J24" s="12"/>
      <c r="K24" s="12"/>
      <c r="L24" s="12"/>
      <c r="M24" s="12"/>
      <c r="N24" s="12"/>
      <c r="O24" s="12"/>
      <c r="P24" s="12"/>
      <c r="Q24" s="12"/>
      <c r="R24" s="12"/>
      <c r="S24" s="12"/>
      <c r="T24" s="12"/>
      <c r="U24" s="12"/>
      <c r="V24" s="12"/>
      <c r="W24" s="12"/>
      <c r="X24" s="12"/>
      <c r="Y24" s="12"/>
      <c r="Z24" s="12"/>
      <c r="AA24" s="12"/>
      <c r="AB24" s="12"/>
      <c r="AC24" s="12"/>
      <c r="AD24" s="12"/>
      <c r="AE24" s="12"/>
      <c r="AF24" s="12"/>
      <c r="AG24" s="12"/>
    </row>
    <row r="25" spans="2:33" ht="33" customHeight="1" x14ac:dyDescent="0.25">
      <c r="B25" s="14" t="s">
        <v>24</v>
      </c>
      <c r="C25" s="14">
        <v>0.15</v>
      </c>
      <c r="E25" s="12"/>
      <c r="F25" s="12"/>
      <c r="G25" s="12"/>
      <c r="H25" s="12"/>
      <c r="I25" s="12"/>
      <c r="J25" s="12"/>
      <c r="K25" s="12"/>
      <c r="L25" s="12"/>
      <c r="M25" s="12"/>
      <c r="N25" s="12"/>
      <c r="O25" s="12"/>
      <c r="P25" s="12"/>
      <c r="Q25" s="12"/>
      <c r="R25" s="12"/>
      <c r="S25" s="12"/>
      <c r="T25" s="12"/>
      <c r="U25" s="12"/>
      <c r="V25" s="12"/>
      <c r="W25" s="12"/>
      <c r="X25" s="12"/>
      <c r="Y25" s="12"/>
      <c r="Z25" s="12"/>
      <c r="AA25" s="12"/>
      <c r="AB25" s="12"/>
      <c r="AC25" s="12"/>
      <c r="AD25" s="12"/>
      <c r="AE25" s="12"/>
      <c r="AF25" s="12"/>
      <c r="AG25" s="12"/>
    </row>
    <row r="26" spans="2:33" ht="33" customHeight="1" x14ac:dyDescent="0.25">
      <c r="B26" s="3" t="s">
        <v>16</v>
      </c>
      <c r="C26" s="3">
        <f>2500*C17*C25</f>
        <v>839.99999999999989</v>
      </c>
      <c r="E26" s="12"/>
      <c r="F26" s="12"/>
      <c r="G26" s="29" t="s">
        <v>17</v>
      </c>
      <c r="H26" s="29"/>
      <c r="I26" s="29"/>
      <c r="J26" s="29"/>
      <c r="K26" s="29"/>
      <c r="L26" s="29"/>
      <c r="M26" s="29"/>
      <c r="N26" s="29"/>
      <c r="O26" s="29"/>
      <c r="P26" s="12"/>
      <c r="Q26" s="12"/>
      <c r="R26" s="12"/>
      <c r="S26" s="12"/>
      <c r="T26" s="12"/>
      <c r="U26" s="12"/>
      <c r="V26" s="12"/>
      <c r="W26" s="12"/>
      <c r="X26" s="12"/>
      <c r="Y26" s="12"/>
      <c r="Z26" s="12"/>
      <c r="AA26" s="12"/>
      <c r="AB26" s="12"/>
      <c r="AC26" s="12"/>
      <c r="AD26" s="12"/>
      <c r="AE26" s="12"/>
      <c r="AF26" s="12"/>
      <c r="AG26" s="12"/>
    </row>
    <row r="27" spans="2:33" ht="60" customHeight="1" x14ac:dyDescent="0.25">
      <c r="B27" s="15" t="s">
        <v>10</v>
      </c>
      <c r="C27" s="14">
        <f>IF(B27="وزن موتور آسانسور از نوع گیربکس(kg)",500,250)</f>
        <v>500</v>
      </c>
      <c r="E27" s="12"/>
      <c r="F27" s="12"/>
      <c r="G27" s="12"/>
      <c r="H27" s="12"/>
      <c r="I27" s="12"/>
      <c r="J27" s="12"/>
      <c r="K27" s="12"/>
      <c r="L27" s="12"/>
      <c r="M27" s="12"/>
      <c r="N27" s="12"/>
      <c r="O27" s="12"/>
      <c r="P27" s="12"/>
      <c r="Q27" s="12"/>
      <c r="R27" s="12"/>
      <c r="S27" s="12"/>
      <c r="T27" s="12"/>
      <c r="U27" s="12"/>
      <c r="V27" s="12"/>
      <c r="W27" s="12"/>
      <c r="X27" s="12"/>
      <c r="Y27" s="12"/>
      <c r="Z27" s="12"/>
      <c r="AA27" s="12"/>
      <c r="AB27" s="12"/>
      <c r="AC27" s="12"/>
      <c r="AD27" s="12"/>
      <c r="AE27" s="12"/>
      <c r="AF27" s="12"/>
      <c r="AG27" s="12"/>
    </row>
    <row r="28" spans="2:33" ht="33.75" x14ac:dyDescent="0.25">
      <c r="B28" s="3" t="s">
        <v>14</v>
      </c>
      <c r="C28" s="8">
        <f>(((6*75)/2)+C21)/35</f>
        <v>23.571428571428573</v>
      </c>
      <c r="E28" s="12"/>
      <c r="F28" s="12"/>
      <c r="G28" s="12"/>
      <c r="H28" s="12"/>
      <c r="I28" s="12"/>
      <c r="J28" s="12"/>
      <c r="K28" s="12"/>
      <c r="L28" s="12"/>
      <c r="M28" s="12"/>
      <c r="N28" s="12"/>
      <c r="O28" s="12"/>
      <c r="P28" s="12"/>
      <c r="Q28" s="12"/>
      <c r="R28" s="12"/>
      <c r="S28" s="12"/>
      <c r="T28" s="12"/>
      <c r="U28" s="12"/>
      <c r="V28" s="12"/>
      <c r="W28" s="12"/>
      <c r="X28" s="12"/>
      <c r="Y28" s="12"/>
      <c r="Z28" s="12"/>
      <c r="AA28" s="12"/>
      <c r="AB28" s="12"/>
      <c r="AC28" s="12"/>
      <c r="AD28" s="12"/>
      <c r="AE28" s="12"/>
      <c r="AF28" s="12"/>
      <c r="AG28" s="12"/>
    </row>
    <row r="29" spans="2:33" ht="67.5" x14ac:dyDescent="0.25">
      <c r="B29" s="6" t="s">
        <v>13</v>
      </c>
      <c r="C29" s="3">
        <f>C28*35</f>
        <v>825</v>
      </c>
      <c r="E29" s="12"/>
      <c r="F29" s="12"/>
      <c r="G29" s="12"/>
      <c r="H29" s="12"/>
      <c r="I29" s="12"/>
      <c r="J29" s="7"/>
      <c r="K29" s="7"/>
      <c r="L29" s="7"/>
      <c r="M29" s="7"/>
      <c r="N29" s="7" t="s">
        <v>10</v>
      </c>
      <c r="O29" s="7">
        <v>500</v>
      </c>
      <c r="P29" s="7"/>
      <c r="Q29" s="7"/>
      <c r="R29" s="7"/>
      <c r="S29" s="12"/>
      <c r="T29" s="12"/>
      <c r="U29" s="12"/>
      <c r="V29" s="12"/>
      <c r="W29" s="12"/>
      <c r="X29" s="12"/>
      <c r="Y29" s="12"/>
      <c r="Z29" s="12"/>
      <c r="AA29" s="12"/>
      <c r="AB29" s="12"/>
      <c r="AC29" s="12"/>
      <c r="AD29" s="12"/>
      <c r="AE29" s="12"/>
      <c r="AF29" s="12"/>
      <c r="AG29" s="12"/>
    </row>
    <row r="30" spans="2:33" ht="48" customHeight="1" x14ac:dyDescent="0.25">
      <c r="B30" s="25" t="s">
        <v>23</v>
      </c>
      <c r="C30" s="26">
        <f>(((C21+C23+C24+C27+C29)*2)+C26+C22)/4</f>
        <v>1332.5</v>
      </c>
      <c r="E30" s="12"/>
      <c r="F30" s="12"/>
      <c r="G30" s="12"/>
      <c r="H30" s="12"/>
      <c r="I30" s="12"/>
      <c r="J30" s="7"/>
      <c r="K30" s="7"/>
      <c r="L30" s="7"/>
      <c r="M30" s="7"/>
      <c r="N30" s="7" t="s">
        <v>11</v>
      </c>
      <c r="O30" s="7">
        <v>250</v>
      </c>
      <c r="P30" s="7"/>
      <c r="Q30" s="7"/>
      <c r="R30" s="7"/>
      <c r="S30" s="12"/>
      <c r="T30" s="12"/>
      <c r="U30" s="12"/>
      <c r="V30" s="12"/>
      <c r="W30" s="12"/>
      <c r="X30" s="12"/>
      <c r="Y30" s="12"/>
      <c r="Z30" s="12"/>
      <c r="AA30" s="12"/>
      <c r="AB30" s="12"/>
      <c r="AC30" s="12"/>
      <c r="AD30" s="12"/>
      <c r="AE30" s="12"/>
      <c r="AF30" s="12"/>
      <c r="AG30" s="12"/>
    </row>
    <row r="31" spans="2:33" x14ac:dyDescent="0.25">
      <c r="B31" s="25"/>
      <c r="C31" s="26"/>
      <c r="E31" s="12"/>
      <c r="F31" s="12"/>
      <c r="G31" s="12"/>
      <c r="H31" s="12"/>
      <c r="I31" s="12"/>
      <c r="J31" s="7"/>
      <c r="K31" s="7"/>
      <c r="L31" s="7"/>
      <c r="M31" s="7"/>
      <c r="N31" s="7"/>
      <c r="O31" s="7"/>
      <c r="P31" s="7"/>
      <c r="Q31" s="7"/>
      <c r="R31" s="7"/>
      <c r="S31" s="12"/>
      <c r="T31" s="12"/>
      <c r="U31" s="12"/>
      <c r="V31" s="12"/>
      <c r="W31" s="12"/>
      <c r="X31" s="12"/>
      <c r="Y31" s="12"/>
      <c r="Z31" s="12"/>
      <c r="AA31" s="12"/>
      <c r="AB31" s="12"/>
      <c r="AC31" s="12"/>
      <c r="AD31" s="12"/>
      <c r="AE31" s="12"/>
      <c r="AF31" s="12"/>
      <c r="AG31" s="12"/>
    </row>
    <row r="32" spans="2:33" x14ac:dyDescent="0.25">
      <c r="B32" s="25"/>
      <c r="C32" s="26"/>
      <c r="E32" s="12"/>
      <c r="F32" s="12"/>
      <c r="G32" s="12"/>
      <c r="H32" s="12"/>
      <c r="I32" s="12"/>
      <c r="J32" s="7"/>
      <c r="K32" s="7"/>
      <c r="L32" s="7"/>
      <c r="M32" s="7"/>
      <c r="N32" s="7"/>
      <c r="O32" s="7"/>
      <c r="P32" s="7"/>
      <c r="Q32" s="7"/>
      <c r="R32" s="7"/>
      <c r="S32" s="12"/>
      <c r="T32" s="12"/>
      <c r="U32" s="12"/>
      <c r="V32" s="12"/>
      <c r="W32" s="12"/>
      <c r="X32" s="12"/>
      <c r="Y32" s="12"/>
      <c r="Z32" s="12"/>
      <c r="AA32" s="12"/>
      <c r="AB32" s="12"/>
      <c r="AC32" s="12"/>
      <c r="AD32" s="12"/>
      <c r="AE32" s="12"/>
      <c r="AF32" s="12"/>
      <c r="AG32" s="12"/>
    </row>
    <row r="33" spans="2:33" x14ac:dyDescent="0.25">
      <c r="B33" s="4"/>
      <c r="C33" s="4"/>
      <c r="E33" s="12"/>
      <c r="F33" s="12"/>
      <c r="G33" s="12"/>
      <c r="H33" s="12"/>
      <c r="I33" s="12"/>
      <c r="J33" s="12"/>
      <c r="K33" s="12"/>
      <c r="L33" s="12"/>
      <c r="M33" s="12"/>
      <c r="N33" s="12"/>
      <c r="O33" s="12"/>
      <c r="P33" s="12"/>
      <c r="Q33" s="12"/>
      <c r="R33" s="12"/>
      <c r="S33" s="12"/>
      <c r="T33" s="12"/>
      <c r="U33" s="12"/>
      <c r="V33" s="12"/>
      <c r="W33" s="12"/>
      <c r="X33" s="12"/>
      <c r="Y33" s="12"/>
      <c r="Z33" s="12"/>
      <c r="AA33" s="12"/>
      <c r="AB33" s="12"/>
      <c r="AC33" s="12"/>
      <c r="AD33" s="12"/>
      <c r="AE33" s="12"/>
      <c r="AF33" s="12"/>
      <c r="AG33" s="12"/>
    </row>
    <row r="34" spans="2:33" x14ac:dyDescent="0.25">
      <c r="B34" s="9"/>
      <c r="C34" s="9"/>
      <c r="E34" s="12"/>
      <c r="F34" s="12"/>
      <c r="G34" s="12"/>
      <c r="H34" s="12"/>
      <c r="I34" s="12"/>
      <c r="J34" s="12"/>
      <c r="K34" s="12"/>
      <c r="L34" s="12"/>
      <c r="M34" s="12"/>
      <c r="N34" s="12"/>
      <c r="O34" s="12"/>
      <c r="P34" s="12"/>
      <c r="Q34" s="12"/>
      <c r="R34" s="12"/>
      <c r="S34" s="12"/>
      <c r="T34" s="12"/>
      <c r="U34" s="12"/>
      <c r="V34" s="12"/>
      <c r="W34" s="12"/>
      <c r="X34" s="12"/>
      <c r="Y34" s="12"/>
      <c r="Z34" s="12"/>
      <c r="AA34" s="12"/>
      <c r="AB34" s="12"/>
      <c r="AC34" s="12"/>
      <c r="AD34" s="12"/>
      <c r="AE34" s="12"/>
      <c r="AF34" s="12"/>
      <c r="AG34" s="12"/>
    </row>
    <row r="35" spans="2:33" x14ac:dyDescent="0.25">
      <c r="B35" s="5"/>
      <c r="C35" s="5"/>
      <c r="E35" s="12"/>
      <c r="F35" s="12"/>
      <c r="G35" s="12"/>
      <c r="H35" s="12"/>
      <c r="I35" s="12"/>
      <c r="J35" s="12"/>
      <c r="K35" s="12"/>
      <c r="L35" s="12"/>
      <c r="M35" s="12"/>
      <c r="N35" s="12"/>
      <c r="O35" s="12"/>
      <c r="P35" s="12"/>
      <c r="Q35" s="12"/>
      <c r="R35" s="12"/>
      <c r="S35" s="12"/>
      <c r="T35" s="12"/>
      <c r="U35" s="12"/>
      <c r="V35" s="12"/>
      <c r="W35" s="12"/>
      <c r="X35" s="12"/>
      <c r="Y35" s="12"/>
      <c r="Z35" s="12"/>
      <c r="AA35" s="12"/>
      <c r="AB35" s="12"/>
      <c r="AC35" s="12"/>
      <c r="AD35" s="12"/>
      <c r="AE35" s="12"/>
      <c r="AF35" s="12"/>
      <c r="AG35" s="12"/>
    </row>
    <row r="36" spans="2:33" ht="42.75" customHeight="1" x14ac:dyDescent="0.25">
      <c r="B36" s="28" t="s">
        <v>8</v>
      </c>
      <c r="C36" s="28"/>
      <c r="E36" s="12"/>
      <c r="F36" s="12"/>
      <c r="G36" s="12"/>
      <c r="H36" s="12"/>
      <c r="I36" s="12"/>
      <c r="J36" s="12"/>
      <c r="K36" s="12"/>
      <c r="L36" s="12"/>
      <c r="M36" s="12"/>
      <c r="N36" s="12"/>
      <c r="O36" s="12"/>
      <c r="P36" s="12"/>
      <c r="Q36" s="12"/>
      <c r="R36" s="12"/>
      <c r="S36" s="12"/>
      <c r="T36" s="12"/>
      <c r="U36" s="12"/>
      <c r="V36" s="12"/>
      <c r="W36" s="12"/>
      <c r="X36" s="12"/>
      <c r="Y36" s="12"/>
      <c r="Z36" s="12"/>
      <c r="AA36" s="12"/>
      <c r="AB36" s="12"/>
      <c r="AC36" s="12"/>
      <c r="AD36" s="12"/>
      <c r="AE36" s="12"/>
      <c r="AF36" s="12"/>
      <c r="AG36" s="12"/>
    </row>
    <row r="37" spans="2:33" ht="33" customHeight="1" x14ac:dyDescent="0.25">
      <c r="B37" s="2" t="s">
        <v>19</v>
      </c>
      <c r="C37" s="3">
        <v>360</v>
      </c>
    </row>
    <row r="38" spans="2:33" ht="33" customHeight="1" thickBot="1" x14ac:dyDescent="0.3">
      <c r="B38" s="13" t="s">
        <v>0</v>
      </c>
      <c r="C38" s="14">
        <v>1.6</v>
      </c>
    </row>
    <row r="39" spans="2:33" ht="33" customHeight="1" x14ac:dyDescent="0.25">
      <c r="B39" s="13" t="s">
        <v>1</v>
      </c>
      <c r="C39" s="14">
        <v>1.6</v>
      </c>
      <c r="F39" s="16" t="s">
        <v>21</v>
      </c>
      <c r="G39" s="17"/>
      <c r="H39" s="17"/>
      <c r="I39" s="17"/>
      <c r="J39" s="17"/>
      <c r="K39" s="17"/>
      <c r="L39" s="17"/>
      <c r="M39" s="17"/>
      <c r="N39" s="17"/>
      <c r="O39" s="17"/>
      <c r="P39" s="17"/>
      <c r="Q39" s="17"/>
      <c r="R39" s="18"/>
    </row>
    <row r="40" spans="2:33" ht="33" customHeight="1" x14ac:dyDescent="0.25">
      <c r="B40" s="2" t="s">
        <v>5</v>
      </c>
      <c r="C40" s="3">
        <f>C38*C39</f>
        <v>2.5600000000000005</v>
      </c>
      <c r="F40" s="19"/>
      <c r="G40" s="20"/>
      <c r="H40" s="20"/>
      <c r="I40" s="20"/>
      <c r="J40" s="20"/>
      <c r="K40" s="20"/>
      <c r="L40" s="20"/>
      <c r="M40" s="20"/>
      <c r="N40" s="20"/>
      <c r="O40" s="20"/>
      <c r="P40" s="20"/>
      <c r="Q40" s="20"/>
      <c r="R40" s="21"/>
    </row>
    <row r="41" spans="2:33" ht="33" customHeight="1" x14ac:dyDescent="0.25">
      <c r="B41" s="13" t="s">
        <v>20</v>
      </c>
      <c r="C41" s="14">
        <v>1</v>
      </c>
      <c r="F41" s="19"/>
      <c r="G41" s="20"/>
      <c r="H41" s="20"/>
      <c r="I41" s="20"/>
      <c r="J41" s="20"/>
      <c r="K41" s="20"/>
      <c r="L41" s="20"/>
      <c r="M41" s="20"/>
      <c r="N41" s="20"/>
      <c r="O41" s="20"/>
      <c r="P41" s="20"/>
      <c r="Q41" s="20"/>
      <c r="R41" s="21"/>
    </row>
    <row r="42" spans="2:33" ht="89.25" customHeight="1" thickBot="1" x14ac:dyDescent="0.3">
      <c r="B42" s="10" t="s">
        <v>22</v>
      </c>
      <c r="C42" s="11">
        <f>(C41*C37*C40)/4</f>
        <v>230.40000000000003</v>
      </c>
      <c r="F42" s="22"/>
      <c r="G42" s="23"/>
      <c r="H42" s="23"/>
      <c r="I42" s="23"/>
      <c r="J42" s="23"/>
      <c r="K42" s="23"/>
      <c r="L42" s="23"/>
      <c r="M42" s="23"/>
      <c r="N42" s="23"/>
      <c r="O42" s="23"/>
      <c r="P42" s="23"/>
      <c r="Q42" s="23"/>
      <c r="R42" s="24"/>
    </row>
    <row r="43" spans="2:33" x14ac:dyDescent="0.25">
      <c r="B43" s="4"/>
      <c r="C43" s="4"/>
    </row>
    <row r="44" spans="2:33" x14ac:dyDescent="0.25">
      <c r="B44" s="9"/>
      <c r="C44" s="9"/>
    </row>
    <row r="45" spans="2:33" x14ac:dyDescent="0.25">
      <c r="B45" s="9"/>
      <c r="C45" s="9"/>
    </row>
    <row r="46" spans="2:33" x14ac:dyDescent="0.25">
      <c r="B46" s="9"/>
      <c r="C46" s="9"/>
    </row>
    <row r="47" spans="2:33" x14ac:dyDescent="0.25">
      <c r="B47" s="9"/>
      <c r="C47" s="9"/>
    </row>
    <row r="48" spans="2:33" x14ac:dyDescent="0.25">
      <c r="B48" s="9"/>
      <c r="C48" s="9"/>
    </row>
    <row r="49" spans="2:3" x14ac:dyDescent="0.25">
      <c r="B49" s="9"/>
      <c r="C49" s="9"/>
    </row>
    <row r="50" spans="2:3" x14ac:dyDescent="0.25">
      <c r="B50" s="9"/>
      <c r="C50" s="9"/>
    </row>
  </sheetData>
  <sheetProtection algorithmName="SHA-512" hashValue="VjXkjTPYmHaihNvZ8fHqCHsqKxJg/HUX59hU71hjMcVuHBH3gZDsLoD+UDhEmyWP3TBhGQfnuxrWgl9Efi7c4g==" saltValue="lEAzRp1bOUMhF13Z2SjuTw==" spinCount="100000" sheet="1" objects="1" scenarios="1" selectLockedCells="1"/>
  <mergeCells count="7">
    <mergeCell ref="F39:R42"/>
    <mergeCell ref="B30:B32"/>
    <mergeCell ref="C30:C32"/>
    <mergeCell ref="B14:C14"/>
    <mergeCell ref="B36:C36"/>
    <mergeCell ref="E21:O21"/>
    <mergeCell ref="G26:O26"/>
  </mergeCells>
  <dataValidations disablePrompts="1" count="1">
    <dataValidation type="list" allowBlank="1" showInputMessage="1" showErrorMessage="1" sqref="B27">
      <formula1>$N$29:$N$35</formula1>
    </dataValidation>
  </dataValidations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2025-03-29T10:45:14Z</dcterms:modified>
</cp:coreProperties>
</file>