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21" i="1" l="1"/>
  <c r="C28" i="1" s="1"/>
  <c r="C29" i="1" s="1"/>
  <c r="C27" i="1"/>
  <c r="C40" i="1"/>
  <c r="C42" i="1" s="1"/>
  <c r="C17" i="1"/>
  <c r="C26" i="1" s="1"/>
  <c r="C18" i="1"/>
  <c r="C30" i="1" l="1"/>
</calcChain>
</file>

<file path=xl/sharedStrings.xml><?xml version="1.0" encoding="utf-8"?>
<sst xmlns="http://schemas.openxmlformats.org/spreadsheetml/2006/main" count="29" uniqueCount="25">
  <si>
    <t>طول آسانسور(متر)</t>
  </si>
  <si>
    <t>عرض  آسانسور(متر)</t>
  </si>
  <si>
    <t>وزن کابین بدون تزيینات(kg)</t>
  </si>
  <si>
    <t>وزن تزيینات داخل کابین(kg)</t>
  </si>
  <si>
    <t>کفسازی کابین(سنگ یا سرامیک) طبق پیوست 6 ویرایش98(kg)</t>
  </si>
  <si>
    <t>مساحت  آسانسور(مترمربع)</t>
  </si>
  <si>
    <t>وزن یوک کابین(kg)</t>
  </si>
  <si>
    <t>وزن درب کابین(kg)</t>
  </si>
  <si>
    <t>وزن زنده نفرات آسانسور 6 نفره از نوع LL</t>
  </si>
  <si>
    <t>وزن مرده آسانسور 6 نفره از نوع DL</t>
  </si>
  <si>
    <t>وزن موتور آسانسور از نوع گیربکس(kg)</t>
  </si>
  <si>
    <t>وزن موتور آسانسور از نوع گیرلس(kg)</t>
  </si>
  <si>
    <t>مجموع وزن کابین با تزیینات(kg)</t>
  </si>
  <si>
    <t>مجموع وزن وزنه های های آسانسور(kg)
وزن هر وزنه تعادل 35 کیلوگرم</t>
  </si>
  <si>
    <t>تعداد وزنه های های آسانسور(عدد)</t>
  </si>
  <si>
    <t>توضیح:از وزن بکسل ها به دلیل محاسبات پیچیده صرف نظر شده</t>
  </si>
  <si>
    <t>بار مرده سکوی آسانسور (kg)</t>
  </si>
  <si>
    <t>شامل بند 6-5-8-3 نمی شود؛یعنی ضریب 2 اعمال نمی گردد</t>
  </si>
  <si>
    <t>وزن هر نفر75 کیلو(ظرفیت 6 نفر)</t>
  </si>
  <si>
    <t>بار زنده افراد آسانسور 360kg/m2 طبق جدول Lo</t>
  </si>
  <si>
    <t>اعمال ضریب 2 مطابق بند 6-5-8-3</t>
  </si>
  <si>
    <t>بین محاسبین اختلاف نظر وجود دارد که اعمال ضریب اطمینان 2 طبق بند 6-5-8-3 در مورد باز زنده نباید اعمال شود و در وزن کابین که شامل وزن مسافرین میباشد باید اعمال شود.از این جهت اعمال ضریب 2 یا 1 در این سلول به عهده ی محاسب میباشد</t>
  </si>
  <si>
    <t xml:space="preserve">بار زنده ی متمرکز وارد بر 4 گوشه اطراف  آسانسور از نوع LL در ایتبس </t>
  </si>
  <si>
    <t>بار مرده ی متمرکز وارد بر 4 گوشه اطراف  آسانسور از نوع DL در ایتبس با اعمال ضریب اطمینان 2 طبق بند 6-5-8-3</t>
  </si>
  <si>
    <t>ضخامت دال سکوی آسانسور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</si>
</sst>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B Nazanin"/>
      <charset val="178"/>
    </font>
    <font>
      <b/>
      <sz val="18"/>
      <color theme="1"/>
      <name val="B Nazanin"/>
      <charset val="178"/>
    </font>
    <font>
      <b/>
      <sz val="20"/>
      <color theme="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4"/>
      <color theme="1"/>
      <name val="B Nazanin"/>
      <charset val="178"/>
    </font>
    <font>
      <b/>
      <sz val="26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5444</xdr:rowOff>
    </xdr:from>
    <xdr:to>
      <xdr:col>7</xdr:col>
      <xdr:colOff>552450</xdr:colOff>
      <xdr:row>12</xdr:row>
      <xdr:rowOff>112379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5623"/>
          <a:ext cx="9192986" cy="3848899"/>
        </a:xfrm>
        <a:prstGeom prst="rect">
          <a:avLst/>
        </a:prstGeom>
      </xdr:spPr>
    </xdr:pic>
    <xdr:clientData/>
  </xdr:twoCellAnchor>
  <xdr:twoCellAnchor editAs="oneCell">
    <xdr:from>
      <xdr:col>7</xdr:col>
      <xdr:colOff>568602</xdr:colOff>
      <xdr:row>1</xdr:row>
      <xdr:rowOff>71171</xdr:rowOff>
    </xdr:from>
    <xdr:to>
      <xdr:col>16</xdr:col>
      <xdr:colOff>425058</xdr:colOff>
      <xdr:row>18</xdr:row>
      <xdr:rowOff>80696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9138" y="411350"/>
          <a:ext cx="5367349" cy="6336846"/>
        </a:xfrm>
        <a:prstGeom prst="rect">
          <a:avLst/>
        </a:prstGeom>
      </xdr:spPr>
    </xdr:pic>
    <xdr:clientData/>
  </xdr:twoCellAnchor>
  <xdr:twoCellAnchor editAs="oneCell">
    <xdr:from>
      <xdr:col>5</xdr:col>
      <xdr:colOff>5441</xdr:colOff>
      <xdr:row>26</xdr:row>
      <xdr:rowOff>651782</xdr:rowOff>
    </xdr:from>
    <xdr:to>
      <xdr:col>32</xdr:col>
      <xdr:colOff>32483</xdr:colOff>
      <xdr:row>32</xdr:row>
      <xdr:rowOff>163285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21334" y="11074853"/>
          <a:ext cx="16559721" cy="2858861"/>
        </a:xfrm>
        <a:prstGeom prst="rect">
          <a:avLst/>
        </a:prstGeom>
      </xdr:spPr>
    </xdr:pic>
    <xdr:clientData/>
  </xdr:twoCellAnchor>
  <xdr:twoCellAnchor>
    <xdr:from>
      <xdr:col>3</xdr:col>
      <xdr:colOff>28575</xdr:colOff>
      <xdr:row>27</xdr:row>
      <xdr:rowOff>228601</xdr:rowOff>
    </xdr:from>
    <xdr:to>
      <xdr:col>4</xdr:col>
      <xdr:colOff>533400</xdr:colOff>
      <xdr:row>28</xdr:row>
      <xdr:rowOff>66675</xdr:rowOff>
    </xdr:to>
    <xdr:cxnSp macro="">
      <xdr:nvCxnSpPr>
        <xdr:cNvPr id="6" name="Straight Arrow Connector 5"/>
        <xdr:cNvCxnSpPr/>
      </xdr:nvCxnSpPr>
      <xdr:spPr>
        <a:xfrm>
          <a:off x="6086475" y="10315576"/>
          <a:ext cx="1114425" cy="266699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38100</xdr:colOff>
      <xdr:row>28</xdr:row>
      <xdr:rowOff>409575</xdr:rowOff>
    </xdr:from>
    <xdr:to>
      <xdr:col>4</xdr:col>
      <xdr:colOff>523875</xdr:colOff>
      <xdr:row>28</xdr:row>
      <xdr:rowOff>638175</xdr:rowOff>
    </xdr:to>
    <xdr:cxnSp macro="">
      <xdr:nvCxnSpPr>
        <xdr:cNvPr id="7" name="Straight Arrow Connector 6"/>
        <xdr:cNvCxnSpPr/>
      </xdr:nvCxnSpPr>
      <xdr:spPr>
        <a:xfrm>
          <a:off x="6096000" y="10925175"/>
          <a:ext cx="1095375" cy="228600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293441</xdr:colOff>
      <xdr:row>12</xdr:row>
      <xdr:rowOff>54428</xdr:rowOff>
    </xdr:from>
    <xdr:to>
      <xdr:col>16</xdr:col>
      <xdr:colOff>244928</xdr:colOff>
      <xdr:row>12</xdr:row>
      <xdr:rowOff>96435</xdr:rowOff>
    </xdr:to>
    <xdr:cxnSp macro="">
      <xdr:nvCxnSpPr>
        <xdr:cNvPr id="13" name="Straight Connector 12"/>
        <xdr:cNvCxnSpPr/>
      </xdr:nvCxnSpPr>
      <xdr:spPr>
        <a:xfrm flipV="1">
          <a:off x="10770941" y="4136571"/>
          <a:ext cx="3625416" cy="4200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1685925</xdr:colOff>
      <xdr:row>13</xdr:row>
      <xdr:rowOff>200025</xdr:rowOff>
    </xdr:from>
    <xdr:to>
      <xdr:col>6</xdr:col>
      <xdr:colOff>561975</xdr:colOff>
      <xdr:row>19</xdr:row>
      <xdr:rowOff>257175</xdr:rowOff>
    </xdr:to>
    <xdr:cxnSp macro="">
      <xdr:nvCxnSpPr>
        <xdr:cNvPr id="19" name="Straight Arrow Connector 18"/>
        <xdr:cNvCxnSpPr/>
      </xdr:nvCxnSpPr>
      <xdr:spPr>
        <a:xfrm>
          <a:off x="5867400" y="4533900"/>
          <a:ext cx="2581275" cy="2571750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25</xdr:row>
      <xdr:rowOff>180975</xdr:rowOff>
    </xdr:from>
    <xdr:to>
      <xdr:col>5</xdr:col>
      <xdr:colOff>504825</xdr:colOff>
      <xdr:row>25</xdr:row>
      <xdr:rowOff>200025</xdr:rowOff>
    </xdr:to>
    <xdr:cxnSp macro="">
      <xdr:nvCxnSpPr>
        <xdr:cNvPr id="23" name="Straight Arrow Connector 22"/>
        <xdr:cNvCxnSpPr/>
      </xdr:nvCxnSpPr>
      <xdr:spPr>
        <a:xfrm>
          <a:off x="6219825" y="9925050"/>
          <a:ext cx="1562100" cy="19050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40</xdr:row>
      <xdr:rowOff>180975</xdr:rowOff>
    </xdr:from>
    <xdr:to>
      <xdr:col>4</xdr:col>
      <xdr:colOff>485775</xdr:colOff>
      <xdr:row>40</xdr:row>
      <xdr:rowOff>190500</xdr:rowOff>
    </xdr:to>
    <xdr:cxnSp macro="">
      <xdr:nvCxnSpPr>
        <xdr:cNvPr id="26" name="Straight Arrow Connector 25"/>
        <xdr:cNvCxnSpPr/>
      </xdr:nvCxnSpPr>
      <xdr:spPr>
        <a:xfrm>
          <a:off x="6248400" y="16611600"/>
          <a:ext cx="1038225" cy="9525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503464</xdr:colOff>
      <xdr:row>19</xdr:row>
      <xdr:rowOff>204107</xdr:rowOff>
    </xdr:from>
    <xdr:to>
      <xdr:col>29</xdr:col>
      <xdr:colOff>54773</xdr:colOff>
      <xdr:row>25</xdr:row>
      <xdr:rowOff>396940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654893" y="7293428"/>
          <a:ext cx="8123809" cy="31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4:AG50"/>
  <sheetViews>
    <sheetView showGridLines="0" tabSelected="1" topLeftCell="A28" zoomScale="85" zoomScaleNormal="85" workbookViewId="0">
      <selection activeCell="B38" sqref="B38"/>
    </sheetView>
  </sheetViews>
  <sheetFormatPr defaultRowHeight="26.25" x14ac:dyDescent="0.25"/>
  <cols>
    <col min="1" max="1" width="9.140625" style="1"/>
    <col min="2" max="2" width="64.7109375" style="1" customWidth="1"/>
    <col min="3" max="3" width="28.140625" style="1" customWidth="1"/>
    <col min="4" max="16384" width="9.140625" style="1"/>
  </cols>
  <sheetData>
    <row r="14" spans="2:10" ht="43.5" customHeight="1" x14ac:dyDescent="0.25">
      <c r="B14" s="27" t="s">
        <v>9</v>
      </c>
      <c r="C14" s="27"/>
      <c r="E14" s="12"/>
      <c r="F14" s="12"/>
      <c r="G14" s="12"/>
      <c r="H14" s="12"/>
      <c r="I14" s="12"/>
      <c r="J14" s="12"/>
    </row>
    <row r="15" spans="2:10" ht="33" customHeight="1" x14ac:dyDescent="0.25">
      <c r="B15" s="13" t="s">
        <v>0</v>
      </c>
      <c r="C15" s="14">
        <v>1.6</v>
      </c>
      <c r="E15" s="12"/>
      <c r="F15" s="12"/>
      <c r="G15" s="12"/>
      <c r="H15" s="12"/>
      <c r="I15" s="12"/>
      <c r="J15" s="12"/>
    </row>
    <row r="16" spans="2:10" ht="33" customHeight="1" x14ac:dyDescent="0.25">
      <c r="B16" s="13" t="s">
        <v>1</v>
      </c>
      <c r="C16" s="14">
        <v>1.4</v>
      </c>
      <c r="E16" s="12"/>
      <c r="F16" s="12"/>
      <c r="G16" s="12"/>
      <c r="H16" s="12"/>
      <c r="I16" s="12"/>
      <c r="J16" s="12"/>
    </row>
    <row r="17" spans="2:33" ht="33" customHeight="1" x14ac:dyDescent="0.25">
      <c r="B17" s="2" t="s">
        <v>5</v>
      </c>
      <c r="C17" s="3">
        <f>C15*C16</f>
        <v>2.2399999999999998</v>
      </c>
      <c r="E17" s="12"/>
      <c r="F17" s="12"/>
      <c r="G17" s="12"/>
      <c r="H17" s="12"/>
      <c r="I17" s="12"/>
      <c r="J17" s="12"/>
    </row>
    <row r="18" spans="2:33" ht="33" customHeight="1" x14ac:dyDescent="0.25">
      <c r="B18" s="13" t="s">
        <v>18</v>
      </c>
      <c r="C18" s="14">
        <f>6*75</f>
        <v>450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2:33" ht="33" customHeight="1" x14ac:dyDescent="0.25">
      <c r="B19" s="14" t="s">
        <v>2</v>
      </c>
      <c r="C19" s="14">
        <v>500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2:33" ht="33" customHeight="1" x14ac:dyDescent="0.25">
      <c r="B20" s="14" t="s">
        <v>3</v>
      </c>
      <c r="C20" s="14">
        <v>100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spans="2:33" ht="33" customHeight="1" x14ac:dyDescent="0.25">
      <c r="B21" s="3" t="s">
        <v>12</v>
      </c>
      <c r="C21" s="3">
        <f>C19+C20</f>
        <v>600</v>
      </c>
      <c r="E21" s="29" t="s">
        <v>15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</row>
    <row r="22" spans="2:33" ht="63" customHeight="1" x14ac:dyDescent="0.25">
      <c r="B22" s="15" t="s">
        <v>4</v>
      </c>
      <c r="C22" s="14">
        <v>40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2:33" ht="33" customHeight="1" x14ac:dyDescent="0.25">
      <c r="B23" s="14" t="s">
        <v>6</v>
      </c>
      <c r="C23" s="14">
        <v>250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</row>
    <row r="24" spans="2:33" ht="33" customHeight="1" x14ac:dyDescent="0.25">
      <c r="B24" s="14" t="s">
        <v>7</v>
      </c>
      <c r="C24" s="14">
        <v>50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</row>
    <row r="25" spans="2:33" ht="33" customHeight="1" x14ac:dyDescent="0.25">
      <c r="B25" s="14" t="s">
        <v>24</v>
      </c>
      <c r="C25" s="14">
        <v>0.15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</row>
    <row r="26" spans="2:33" ht="33" customHeight="1" x14ac:dyDescent="0.25">
      <c r="B26" s="3" t="s">
        <v>16</v>
      </c>
      <c r="C26" s="3">
        <f>2500*C17*C25</f>
        <v>839.99999999999989</v>
      </c>
      <c r="E26" s="12"/>
      <c r="F26" s="12"/>
      <c r="G26" s="29" t="s">
        <v>17</v>
      </c>
      <c r="H26" s="29"/>
      <c r="I26" s="29"/>
      <c r="J26" s="29"/>
      <c r="K26" s="29"/>
      <c r="L26" s="29"/>
      <c r="M26" s="29"/>
      <c r="N26" s="29"/>
      <c r="O26" s="2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</row>
    <row r="27" spans="2:33" ht="60" customHeight="1" x14ac:dyDescent="0.25">
      <c r="B27" s="15" t="s">
        <v>10</v>
      </c>
      <c r="C27" s="14">
        <f>IF(B27="وزن موتور آسانسور از نوع گیربکس(kg)",500,250)</f>
        <v>500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</row>
    <row r="28" spans="2:33" ht="33.75" x14ac:dyDescent="0.25">
      <c r="B28" s="3" t="s">
        <v>14</v>
      </c>
      <c r="C28" s="8">
        <f>(((6*75)/2)+C21)/35</f>
        <v>23.571428571428573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</row>
    <row r="29" spans="2:33" ht="67.5" x14ac:dyDescent="0.25">
      <c r="B29" s="6" t="s">
        <v>13</v>
      </c>
      <c r="C29" s="3">
        <f>C28*35</f>
        <v>825</v>
      </c>
      <c r="E29" s="12"/>
      <c r="F29" s="12"/>
      <c r="G29" s="12"/>
      <c r="H29" s="12"/>
      <c r="I29" s="12"/>
      <c r="J29" s="7"/>
      <c r="K29" s="7"/>
      <c r="L29" s="7"/>
      <c r="M29" s="7"/>
      <c r="N29" s="7" t="s">
        <v>10</v>
      </c>
      <c r="O29" s="7">
        <v>500</v>
      </c>
      <c r="P29" s="7"/>
      <c r="Q29" s="7"/>
      <c r="R29" s="7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</row>
    <row r="30" spans="2:33" ht="48" customHeight="1" x14ac:dyDescent="0.25">
      <c r="B30" s="25" t="s">
        <v>23</v>
      </c>
      <c r="C30" s="26">
        <f>(((C21+C23+C24+C27+C29)*2)+C26+C22)/4</f>
        <v>1332.5</v>
      </c>
      <c r="E30" s="12"/>
      <c r="F30" s="12"/>
      <c r="G30" s="12"/>
      <c r="H30" s="12"/>
      <c r="I30" s="12"/>
      <c r="J30" s="7"/>
      <c r="K30" s="7"/>
      <c r="L30" s="7"/>
      <c r="M30" s="7"/>
      <c r="N30" s="7" t="s">
        <v>11</v>
      </c>
      <c r="O30" s="7">
        <v>250</v>
      </c>
      <c r="P30" s="7"/>
      <c r="Q30" s="7"/>
      <c r="R30" s="7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</row>
    <row r="31" spans="2:33" x14ac:dyDescent="0.25">
      <c r="B31" s="25"/>
      <c r="C31" s="26"/>
      <c r="E31" s="12"/>
      <c r="F31" s="12"/>
      <c r="G31" s="12"/>
      <c r="H31" s="12"/>
      <c r="I31" s="12"/>
      <c r="J31" s="7"/>
      <c r="K31" s="7"/>
      <c r="L31" s="7"/>
      <c r="M31" s="7"/>
      <c r="N31" s="7"/>
      <c r="O31" s="7"/>
      <c r="P31" s="7"/>
      <c r="Q31" s="7"/>
      <c r="R31" s="7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</row>
    <row r="32" spans="2:33" x14ac:dyDescent="0.25">
      <c r="B32" s="25"/>
      <c r="C32" s="26"/>
      <c r="E32" s="12"/>
      <c r="F32" s="12"/>
      <c r="G32" s="12"/>
      <c r="H32" s="12"/>
      <c r="I32" s="12"/>
      <c r="J32" s="7"/>
      <c r="K32" s="7"/>
      <c r="L32" s="7"/>
      <c r="M32" s="7"/>
      <c r="N32" s="7"/>
      <c r="O32" s="7"/>
      <c r="P32" s="7"/>
      <c r="Q32" s="7"/>
      <c r="R32" s="7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  <row r="33" spans="2:33" x14ac:dyDescent="0.25">
      <c r="B33" s="4"/>
      <c r="C33" s="4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</row>
    <row r="34" spans="2:33" x14ac:dyDescent="0.25">
      <c r="B34" s="9"/>
      <c r="C34" s="9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</row>
    <row r="35" spans="2:33" x14ac:dyDescent="0.25">
      <c r="B35" s="5"/>
      <c r="C35" s="5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</row>
    <row r="36" spans="2:33" ht="42.75" customHeight="1" x14ac:dyDescent="0.25">
      <c r="B36" s="28" t="s">
        <v>8</v>
      </c>
      <c r="C36" s="28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spans="2:33" ht="33" customHeight="1" x14ac:dyDescent="0.25">
      <c r="B37" s="2" t="s">
        <v>19</v>
      </c>
      <c r="C37" s="3">
        <v>360</v>
      </c>
    </row>
    <row r="38" spans="2:33" ht="33" customHeight="1" thickBot="1" x14ac:dyDescent="0.3">
      <c r="B38" s="13" t="s">
        <v>0</v>
      </c>
      <c r="C38" s="14">
        <v>1.6</v>
      </c>
    </row>
    <row r="39" spans="2:33" ht="33" customHeight="1" x14ac:dyDescent="0.25">
      <c r="B39" s="13" t="s">
        <v>1</v>
      </c>
      <c r="C39" s="14">
        <v>1.6</v>
      </c>
      <c r="F39" s="16" t="s">
        <v>21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8"/>
    </row>
    <row r="40" spans="2:33" ht="33" customHeight="1" x14ac:dyDescent="0.25">
      <c r="B40" s="2" t="s">
        <v>5</v>
      </c>
      <c r="C40" s="3">
        <f>C38*C39</f>
        <v>2.5600000000000005</v>
      </c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</row>
    <row r="41" spans="2:33" ht="33" customHeight="1" x14ac:dyDescent="0.25">
      <c r="B41" s="13" t="s">
        <v>20</v>
      </c>
      <c r="C41" s="14">
        <v>1</v>
      </c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/>
    </row>
    <row r="42" spans="2:33" ht="89.25" customHeight="1" thickBot="1" x14ac:dyDescent="0.3">
      <c r="B42" s="10" t="s">
        <v>22</v>
      </c>
      <c r="C42" s="11">
        <f>(C41*C37*C40)/4</f>
        <v>230.40000000000003</v>
      </c>
      <c r="F42" s="22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4"/>
    </row>
    <row r="43" spans="2:33" x14ac:dyDescent="0.25">
      <c r="B43" s="4"/>
      <c r="C43" s="4"/>
    </row>
    <row r="44" spans="2:33" x14ac:dyDescent="0.25">
      <c r="B44" s="9"/>
      <c r="C44" s="9"/>
    </row>
    <row r="45" spans="2:33" x14ac:dyDescent="0.25">
      <c r="B45" s="9"/>
      <c r="C45" s="9"/>
    </row>
    <row r="46" spans="2:33" x14ac:dyDescent="0.25">
      <c r="B46" s="9"/>
      <c r="C46" s="9"/>
    </row>
    <row r="47" spans="2:33" x14ac:dyDescent="0.25">
      <c r="B47" s="9"/>
      <c r="C47" s="9"/>
    </row>
    <row r="48" spans="2:33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</sheetData>
  <sheetProtection algorithmName="SHA-512" hashValue="VjXkjTPYmHaihNvZ8fHqCHsqKxJg/HUX59hU71hjMcVuHBH3gZDsLoD+UDhEmyWP3TBhGQfnuxrWgl9Efi7c4g==" saltValue="lEAzRp1bOUMhF13Z2SjuTw==" spinCount="100000" sheet="1" objects="1" scenarios="1" selectLockedCells="1"/>
  <mergeCells count="7">
    <mergeCell ref="F39:R42"/>
    <mergeCell ref="B30:B32"/>
    <mergeCell ref="C30:C32"/>
    <mergeCell ref="B14:C14"/>
    <mergeCell ref="B36:C36"/>
    <mergeCell ref="E21:O21"/>
    <mergeCell ref="G26:O26"/>
  </mergeCells>
  <dataValidations disablePrompts="1" count="1">
    <dataValidation type="list" allowBlank="1" showInputMessage="1" showErrorMessage="1" sqref="B27">
      <formula1>$N$29:$N$35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2025-03-29T10:45:14Z</dcterms:modified>
</cp:coreProperties>
</file>